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7429"/>
  <workbookPr/>
  <mc:AlternateContent xmlns:mc="http://schemas.openxmlformats.org/markup-compatibility/2006">
    <mc:Choice Requires="x15">
      <x15ac:absPath xmlns:x15ac="http://schemas.microsoft.com/office/spreadsheetml/2010/11/ac" url="C:\Users\vhu008\Documents\Blood Bowl\"/>
    </mc:Choice>
  </mc:AlternateContent>
  <xr:revisionPtr revIDLastSave="3" documentId="B776623D8120BA3DA419BAAC1702C85E1732C660" xr6:coauthVersionLast="10" xr6:coauthVersionMax="10" xr10:uidLastSave="{79C72339-6CCE-48F6-8408-FC30E9BA3A14}"/>
  <bookViews>
    <workbookView xWindow="930" yWindow="0" windowWidth="19560" windowHeight="9630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9" i="1" l="1"/>
  <c r="Y19" i="1"/>
  <c r="Y20" i="1"/>
  <c r="Y22" i="1"/>
  <c r="Y23" i="1"/>
  <c r="Y25" i="1"/>
  <c r="I23" i="1"/>
  <c r="Y48" i="1"/>
  <c r="X48" i="1"/>
  <c r="W48" i="1"/>
  <c r="V48" i="1"/>
  <c r="U48" i="1"/>
  <c r="T48" i="1"/>
  <c r="Y47" i="1"/>
  <c r="X47" i="1"/>
  <c r="W47" i="1"/>
  <c r="V47" i="1"/>
  <c r="U47" i="1"/>
  <c r="T47" i="1"/>
  <c r="Y46" i="1"/>
  <c r="X46" i="1"/>
  <c r="W46" i="1"/>
  <c r="V46" i="1"/>
  <c r="U46" i="1"/>
  <c r="T46" i="1"/>
  <c r="Y45" i="1"/>
  <c r="X45" i="1"/>
  <c r="W45" i="1"/>
  <c r="V45" i="1"/>
  <c r="U45" i="1"/>
  <c r="T45" i="1"/>
  <c r="Y44" i="1"/>
  <c r="X44" i="1"/>
  <c r="W44" i="1"/>
  <c r="V44" i="1"/>
  <c r="U44" i="1"/>
  <c r="T44" i="1"/>
  <c r="Y43" i="1"/>
  <c r="X43" i="1"/>
  <c r="W43" i="1"/>
  <c r="V43" i="1"/>
  <c r="U43" i="1"/>
  <c r="T43" i="1"/>
  <c r="Y42" i="1"/>
  <c r="X42" i="1"/>
  <c r="W42" i="1"/>
  <c r="V42" i="1"/>
  <c r="U42" i="1"/>
  <c r="T42" i="1"/>
  <c r="Y41" i="1"/>
  <c r="X41" i="1"/>
  <c r="W41" i="1"/>
  <c r="V41" i="1"/>
  <c r="U41" i="1"/>
  <c r="T41" i="1"/>
  <c r="Y40" i="1"/>
  <c r="X40" i="1"/>
  <c r="W40" i="1"/>
  <c r="V40" i="1"/>
  <c r="U40" i="1"/>
  <c r="T40" i="1"/>
  <c r="Y39" i="1"/>
  <c r="X39" i="1"/>
  <c r="W39" i="1"/>
  <c r="V39" i="1"/>
  <c r="U39" i="1"/>
  <c r="T39" i="1"/>
  <c r="Y38" i="1"/>
  <c r="X38" i="1"/>
  <c r="W38" i="1"/>
  <c r="V38" i="1"/>
  <c r="U38" i="1"/>
  <c r="T38" i="1"/>
  <c r="Y37" i="1"/>
  <c r="X37" i="1"/>
  <c r="W37" i="1"/>
  <c r="V37" i="1"/>
  <c r="U37" i="1"/>
  <c r="T37" i="1"/>
  <c r="Y36" i="1"/>
  <c r="X36" i="1"/>
  <c r="W36" i="1"/>
  <c r="V36" i="1"/>
  <c r="U36" i="1"/>
  <c r="T36" i="1"/>
  <c r="Y35" i="1"/>
  <c r="X35" i="1"/>
  <c r="W35" i="1"/>
  <c r="V35" i="1"/>
  <c r="U35" i="1"/>
  <c r="T35" i="1"/>
  <c r="Y34" i="1"/>
  <c r="X34" i="1"/>
  <c r="W34" i="1"/>
  <c r="V34" i="1"/>
  <c r="U34" i="1"/>
  <c r="T34" i="1"/>
  <c r="Y33" i="1"/>
  <c r="X33" i="1"/>
  <c r="W33" i="1"/>
  <c r="V33" i="1"/>
  <c r="U33" i="1"/>
  <c r="T33" i="1"/>
  <c r="I26" i="1"/>
</calcChain>
</file>

<file path=xl/sharedStrings.xml><?xml version="1.0" encoding="utf-8"?>
<sst xmlns="http://schemas.openxmlformats.org/spreadsheetml/2006/main" count="211" uniqueCount="88">
  <si>
    <t>#</t>
  </si>
  <si>
    <t>Player name</t>
  </si>
  <si>
    <t>Type</t>
  </si>
  <si>
    <t>MA</t>
  </si>
  <si>
    <t>ST</t>
  </si>
  <si>
    <t>AG</t>
  </si>
  <si>
    <t>AV</t>
  </si>
  <si>
    <t>Starting skills</t>
  </si>
  <si>
    <t>Improvements</t>
  </si>
  <si>
    <t>M</t>
  </si>
  <si>
    <t>N</t>
  </si>
  <si>
    <t>stat injuries    MA ST AG AV</t>
  </si>
  <si>
    <t>Int</t>
  </si>
  <si>
    <t>Comp</t>
  </si>
  <si>
    <t>TD</t>
  </si>
  <si>
    <t>Cas</t>
  </si>
  <si>
    <t>kills</t>
  </si>
  <si>
    <t>MVP</t>
  </si>
  <si>
    <t>SPP</t>
  </si>
  <si>
    <t>Value</t>
  </si>
  <si>
    <t>Value mod.</t>
  </si>
  <si>
    <t>Extra SPP</t>
  </si>
  <si>
    <t>Upgrade 1</t>
  </si>
  <si>
    <t>Upgrade 2</t>
  </si>
  <si>
    <t>Upgrade 3</t>
  </si>
  <si>
    <t>Upgrade 4</t>
  </si>
  <si>
    <t>upgrade 5</t>
  </si>
  <si>
    <t>Upgrade 6</t>
  </si>
  <si>
    <t>Custom upgrades</t>
  </si>
  <si>
    <t>WTF</t>
  </si>
  <si>
    <t>Warpstone Troll</t>
  </si>
  <si>
    <t>Loner, Always Hungry, Mighty Blow, Really Stupid, Regeneration, Throw Team-mate</t>
  </si>
  <si>
    <t>Guard</t>
  </si>
  <si>
    <t/>
  </si>
  <si>
    <t>What</t>
  </si>
  <si>
    <t>Underworld Skaven Blitzer</t>
  </si>
  <si>
    <t>Animosity, Block</t>
  </si>
  <si>
    <t>That</t>
  </si>
  <si>
    <t>Tackle</t>
  </si>
  <si>
    <t>This</t>
  </si>
  <si>
    <t>Underworld Skaven Thrower</t>
  </si>
  <si>
    <t>Animosity, Pass, Sure Hands</t>
  </si>
  <si>
    <t>Horns</t>
  </si>
  <si>
    <t>It</t>
  </si>
  <si>
    <t>Underworld Skaven lineman</t>
  </si>
  <si>
    <t>Animosity</t>
  </si>
  <si>
    <t>Block (20k)</t>
  </si>
  <si>
    <t>Drat</t>
  </si>
  <si>
    <t>Block</t>
  </si>
  <si>
    <t>Who</t>
  </si>
  <si>
    <t>Underworld Goblin</t>
  </si>
  <si>
    <t>Right Stuff,  Dodge,  Stunty</t>
  </si>
  <si>
    <t>Sneaky Git (20k)</t>
  </si>
  <si>
    <t>Gib</t>
  </si>
  <si>
    <t>Big Hand</t>
  </si>
  <si>
    <t>Comma</t>
  </si>
  <si>
    <t>Two Heads</t>
  </si>
  <si>
    <t>Duke</t>
  </si>
  <si>
    <t>String</t>
  </si>
  <si>
    <t>Wrestle (D)</t>
  </si>
  <si>
    <t>Blimp</t>
  </si>
  <si>
    <t>Blob</t>
  </si>
  <si>
    <t>Skitter Stab-Stab</t>
  </si>
  <si>
    <t>Star Player</t>
  </si>
  <si>
    <t>Loner, Dodge, Prehensile Tail, Shadowing, Stab</t>
  </si>
  <si>
    <t>1  Double &amp; 6 Normal &amp; 50kgp extra</t>
  </si>
  <si>
    <t>VALUE OF AVAILABLE PLAYERS:</t>
  </si>
  <si>
    <t>TEAM NAME</t>
  </si>
  <si>
    <t>Crowd of Confusion</t>
  </si>
  <si>
    <t>RE-ROLLS</t>
  </si>
  <si>
    <t>x</t>
  </si>
  <si>
    <t xml:space="preserve"> gp</t>
  </si>
  <si>
    <t>RACE</t>
  </si>
  <si>
    <t>Underworld</t>
  </si>
  <si>
    <t>FAN FACTOR</t>
  </si>
  <si>
    <t>free</t>
  </si>
  <si>
    <t>HEAD COACH</t>
  </si>
  <si>
    <t>Vesku</t>
  </si>
  <si>
    <t>ASS. COACHES</t>
  </si>
  <si>
    <t>TEAM VALUE</t>
  </si>
  <si>
    <t>gp</t>
  </si>
  <si>
    <t>CHEERLEADERS</t>
  </si>
  <si>
    <t>TREASURY</t>
  </si>
  <si>
    <t>APOTHECARY</t>
  </si>
  <si>
    <t>v 6.2.3</t>
  </si>
  <si>
    <t xml:space="preserve">Made by   Casper Hansen,   commish of </t>
  </si>
  <si>
    <t>www.arosbb.dk</t>
  </si>
  <si>
    <t>VALUE OF EXTRAS: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</si>
</sst>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k"/>
  </numFmts>
  <fonts count="24">
    <font>
      <sz val="11"/>
      <color theme="1"/>
      <name val="Calibri"/>
      <family val="2"/>
      <scheme val="minor"/>
    </font>
    <font>
      <sz val="8"/>
      <name val="Arial"/>
      <family val="2"/>
    </font>
    <font>
      <sz val="6.3"/>
      <name val="Arial"/>
      <family val="2"/>
    </font>
    <font>
      <sz val="6.5"/>
      <name val="Arial"/>
      <family val="2"/>
    </font>
    <font>
      <sz val="6"/>
      <name val="Arial"/>
      <family val="2"/>
    </font>
    <font>
      <sz val="6.5"/>
      <color indexed="63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47"/>
      <name val="Arial"/>
      <family val="2"/>
    </font>
    <font>
      <sz val="6"/>
      <color indexed="23"/>
      <name val="Arial"/>
      <family val="2"/>
    </font>
    <font>
      <b/>
      <sz val="7"/>
      <color indexed="16"/>
      <name val="Arial"/>
      <family val="2"/>
    </font>
    <font>
      <sz val="8"/>
      <color indexed="63"/>
      <name val="Arial"/>
      <family val="2"/>
    </font>
    <font>
      <sz val="7"/>
      <color indexed="63"/>
      <name val="Arial"/>
      <family val="2"/>
    </font>
    <font>
      <sz val="6"/>
      <color indexed="63"/>
      <name val="Arial"/>
      <family val="2"/>
    </font>
    <font>
      <b/>
      <sz val="10"/>
      <name val="Arial"/>
      <family val="2"/>
    </font>
    <font>
      <sz val="7"/>
      <color indexed="23"/>
      <name val="Arial"/>
      <family val="2"/>
    </font>
    <font>
      <u/>
      <sz val="10"/>
      <color indexed="12"/>
      <name val="Arial"/>
      <family val="2"/>
    </font>
    <font>
      <u/>
      <sz val="7"/>
      <color indexed="23"/>
      <name val="Arial"/>
      <family val="2"/>
    </font>
    <font>
      <sz val="10"/>
      <name val="Arial"/>
      <family val="2"/>
    </font>
    <font>
      <sz val="7"/>
      <color rgb="FFC00000"/>
      <name val="Arial"/>
      <family val="2"/>
    </font>
    <font>
      <b/>
      <sz val="7"/>
      <color rgb="FFC00000"/>
      <name val="Arial"/>
      <family val="2"/>
    </font>
    <font>
      <b/>
      <sz val="7"/>
      <name val="Arial"/>
      <family val="2"/>
    </font>
    <font>
      <sz val="8"/>
      <name val="Arial"/>
    </font>
    <font>
      <b/>
      <sz val="8"/>
      <color rgb="FF95373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1" fillId="2" borderId="0" xfId="0" applyFont="1" applyFill="1" applyBorder="1" applyAlignment="1" applyProtection="1"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2" borderId="0" xfId="0" applyFont="1" applyFill="1" applyBorder="1" applyAlignment="1" applyProtection="1">
      <alignment horizontal="center" vertical="center" shrinkToFit="1"/>
      <protection hidden="1"/>
    </xf>
    <xf numFmtId="0" fontId="1" fillId="2" borderId="0" xfId="0" applyNumberFormat="1" applyFont="1" applyFill="1" applyBorder="1" applyAlignment="1" applyProtection="1">
      <alignment vertical="center"/>
      <protection hidden="1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 shrinkToFit="1"/>
      <protection hidden="1"/>
    </xf>
    <xf numFmtId="0" fontId="1" fillId="3" borderId="4" xfId="0" applyFont="1" applyFill="1" applyBorder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horizontal="center" vertical="center"/>
      <protection hidden="1"/>
    </xf>
    <xf numFmtId="0" fontId="1" fillId="3" borderId="6" xfId="0" applyFont="1" applyFill="1" applyBorder="1" applyAlignment="1" applyProtection="1">
      <alignment horizontal="center" vertical="center"/>
      <protection hidden="1"/>
    </xf>
    <xf numFmtId="0" fontId="1" fillId="3" borderId="7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/>
      <protection locked="0" hidden="1"/>
    </xf>
    <xf numFmtId="0" fontId="7" fillId="5" borderId="4" xfId="0" applyFont="1" applyFill="1" applyBorder="1" applyAlignment="1" applyProtection="1">
      <alignment vertical="center" shrinkToFit="1"/>
      <protection locked="0"/>
    </xf>
    <xf numFmtId="0" fontId="1" fillId="0" borderId="3" xfId="0" applyFont="1" applyFill="1" applyBorder="1" applyAlignment="1" applyProtection="1">
      <alignment horizontal="center" vertical="center" shrinkToFit="1"/>
      <protection hidden="1"/>
    </xf>
    <xf numFmtId="0" fontId="7" fillId="6" borderId="4" xfId="0" applyFont="1" applyFill="1" applyBorder="1" applyAlignment="1" applyProtection="1">
      <alignment horizontal="center" vertical="center"/>
      <protection hidden="1"/>
    </xf>
    <xf numFmtId="0" fontId="7" fillId="6" borderId="5" xfId="0" applyFont="1" applyFill="1" applyBorder="1" applyAlignment="1" applyProtection="1">
      <alignment horizontal="center" vertical="center"/>
      <protection hidden="1"/>
    </xf>
    <xf numFmtId="0" fontId="7" fillId="6" borderId="6" xfId="0" applyFont="1" applyFill="1" applyBorder="1" applyAlignment="1" applyProtection="1">
      <alignment horizontal="center" vertical="center"/>
      <protection hidden="1"/>
    </xf>
    <xf numFmtId="0" fontId="7" fillId="6" borderId="3" xfId="0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 applyProtection="1">
      <alignment horizontal="center" vertical="center" wrapText="1" shrinkToFit="1"/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4" fillId="7" borderId="9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10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11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12" xfId="0" applyNumberFormat="1" applyFont="1" applyFill="1" applyBorder="1" applyAlignment="1" applyProtection="1">
      <alignment horizontal="center" vertical="center" shrinkToFit="1"/>
      <protection locked="0"/>
    </xf>
    <xf numFmtId="0" fontId="1" fillId="5" borderId="13" xfId="0" applyFont="1" applyFill="1" applyBorder="1" applyAlignment="1" applyProtection="1">
      <alignment horizontal="center" vertical="center" shrinkToFit="1"/>
      <protection locked="0"/>
    </xf>
    <xf numFmtId="0" fontId="1" fillId="5" borderId="11" xfId="0" applyFont="1" applyFill="1" applyBorder="1" applyAlignment="1" applyProtection="1">
      <alignment horizontal="center" vertical="center" shrinkToFit="1"/>
      <protection locked="0"/>
    </xf>
    <xf numFmtId="0" fontId="4" fillId="7" borderId="13" xfId="0" applyFont="1" applyFill="1" applyBorder="1" applyAlignment="1" applyProtection="1">
      <alignment horizontal="center" vertical="center" shrinkToFit="1"/>
      <protection locked="0"/>
    </xf>
    <xf numFmtId="0" fontId="1" fillId="5" borderId="14" xfId="0" applyFont="1" applyFill="1" applyBorder="1" applyAlignment="1" applyProtection="1">
      <alignment horizontal="center" vertical="center" shrinkToFit="1"/>
      <protection locked="0"/>
    </xf>
    <xf numFmtId="0" fontId="1" fillId="6" borderId="8" xfId="0" applyNumberFormat="1" applyFont="1" applyFill="1" applyBorder="1" applyAlignment="1" applyProtection="1">
      <alignment horizontal="center" vertical="center" shrinkToFit="1"/>
      <protection hidden="1"/>
    </xf>
    <xf numFmtId="164" fontId="6" fillId="5" borderId="8" xfId="0" applyNumberFormat="1" applyFont="1" applyFill="1" applyBorder="1" applyAlignment="1" applyProtection="1">
      <alignment horizontal="right" vertical="center" shrinkToFit="1"/>
      <protection locked="0"/>
    </xf>
    <xf numFmtId="0" fontId="6" fillId="5" borderId="1" xfId="0" applyNumberFormat="1" applyFont="1" applyFill="1" applyBorder="1" applyAlignment="1" applyProtection="1">
      <alignment horizontal="right" vertical="center" shrinkToFit="1"/>
      <protection locked="0"/>
    </xf>
    <xf numFmtId="0" fontId="1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1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 hidden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4" fillId="7" borderId="4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16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5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7" xfId="0" applyNumberFormat="1" applyFont="1" applyFill="1" applyBorder="1" applyAlignment="1" applyProtection="1">
      <alignment horizontal="center" vertical="center" shrinkToFit="1"/>
      <protection locked="0"/>
    </xf>
    <xf numFmtId="0" fontId="1" fillId="5" borderId="2" xfId="0" applyFont="1" applyFill="1" applyBorder="1" applyAlignment="1" applyProtection="1">
      <alignment horizontal="center" vertical="center" shrinkToFit="1"/>
      <protection locked="0"/>
    </xf>
    <xf numFmtId="0" fontId="1" fillId="5" borderId="5" xfId="0" applyFont="1" applyFill="1" applyBorder="1" applyAlignment="1" applyProtection="1">
      <alignment horizontal="center" vertical="center" shrinkToFit="1"/>
      <protection locked="0"/>
    </xf>
    <xf numFmtId="0" fontId="4" fillId="7" borderId="2" xfId="0" applyFont="1" applyFill="1" applyBorder="1" applyAlignment="1" applyProtection="1">
      <alignment horizontal="center" vertical="center" shrinkToFit="1"/>
      <protection locked="0"/>
    </xf>
    <xf numFmtId="0" fontId="1" fillId="5" borderId="3" xfId="0" applyFont="1" applyFill="1" applyBorder="1" applyAlignment="1" applyProtection="1">
      <alignment horizontal="center" vertical="center" shrinkToFit="1"/>
      <protection locked="0"/>
    </xf>
    <xf numFmtId="0" fontId="1" fillId="3" borderId="17" xfId="0" applyFont="1" applyFill="1" applyBorder="1" applyAlignment="1" applyProtection="1">
      <alignment horizontal="center" vertical="center"/>
      <protection hidden="1"/>
    </xf>
    <xf numFmtId="0" fontId="1" fillId="3" borderId="4" xfId="0" applyFont="1" applyFill="1" applyBorder="1" applyAlignment="1" applyProtection="1">
      <alignment horizontal="right" vertical="center" shrinkToFit="1"/>
      <protection hidden="1"/>
    </xf>
    <xf numFmtId="0" fontId="11" fillId="3" borderId="4" xfId="0" applyFont="1" applyFill="1" applyBorder="1" applyAlignment="1" applyProtection="1">
      <alignment vertical="center"/>
      <protection hidden="1"/>
    </xf>
    <xf numFmtId="0" fontId="11" fillId="3" borderId="2" xfId="0" applyFont="1" applyFill="1" applyBorder="1" applyAlignment="1" applyProtection="1">
      <alignment vertical="center"/>
      <protection hidden="1"/>
    </xf>
    <xf numFmtId="0" fontId="12" fillId="3" borderId="2" xfId="0" applyFont="1" applyFill="1" applyBorder="1" applyAlignment="1" applyProtection="1">
      <alignment horizontal="left" vertical="center"/>
      <protection hidden="1"/>
    </xf>
    <xf numFmtId="0" fontId="13" fillId="3" borderId="2" xfId="0" applyFont="1" applyFill="1" applyBorder="1" applyAlignment="1" applyProtection="1">
      <alignment horizontal="center" vertical="center"/>
      <protection hidden="1"/>
    </xf>
    <xf numFmtId="0" fontId="12" fillId="3" borderId="2" xfId="0" applyFont="1" applyFill="1" applyBorder="1" applyAlignment="1" applyProtection="1">
      <alignment horizontal="right" vertical="center"/>
      <protection hidden="1"/>
    </xf>
    <xf numFmtId="3" fontId="11" fillId="3" borderId="7" xfId="0" applyNumberFormat="1" applyFont="1" applyFill="1" applyBorder="1" applyAlignment="1" applyProtection="1">
      <alignment horizontal="right" vertical="center" shrinkToFit="1"/>
      <protection hidden="1"/>
    </xf>
    <xf numFmtId="0" fontId="1" fillId="3" borderId="15" xfId="0" applyFont="1" applyFill="1" applyBorder="1" applyAlignment="1" applyProtection="1">
      <alignment horizontal="center" vertical="center"/>
      <protection hidden="1"/>
    </xf>
    <xf numFmtId="0" fontId="1" fillId="5" borderId="28" xfId="0" applyFont="1" applyFill="1" applyBorder="1" applyAlignment="1" applyProtection="1">
      <alignment horizontal="center" vertical="center" shrinkToFit="1"/>
      <protection locked="0"/>
    </xf>
    <xf numFmtId="0" fontId="1" fillId="3" borderId="29" xfId="0" applyFont="1" applyFill="1" applyBorder="1" applyAlignment="1" applyProtection="1">
      <alignment horizontal="right" vertical="center"/>
      <protection hidden="1"/>
    </xf>
    <xf numFmtId="3" fontId="6" fillId="3" borderId="25" xfId="0" applyNumberFormat="1" applyFont="1" applyFill="1" applyBorder="1" applyAlignment="1" applyProtection="1">
      <alignment vertical="center"/>
      <protection hidden="1"/>
    </xf>
    <xf numFmtId="3" fontId="1" fillId="6" borderId="30" xfId="0" applyNumberFormat="1" applyFont="1" applyFill="1" applyBorder="1" applyAlignment="1" applyProtection="1">
      <alignment horizontal="right" vertical="center" shrinkToFit="1"/>
      <protection hidden="1"/>
    </xf>
    <xf numFmtId="0" fontId="1" fillId="2" borderId="0" xfId="0" applyNumberFormat="1" applyFont="1" applyFill="1" applyBorder="1" applyAlignment="1" applyProtection="1">
      <alignment horizontal="center" vertical="center" shrinkToFit="1"/>
      <protection hidden="1"/>
    </xf>
    <xf numFmtId="0" fontId="1" fillId="6" borderId="31" xfId="0" applyFont="1" applyFill="1" applyBorder="1" applyAlignment="1" applyProtection="1">
      <alignment vertical="center"/>
      <protection hidden="1"/>
    </xf>
    <xf numFmtId="0" fontId="1" fillId="6" borderId="32" xfId="0" applyFont="1" applyFill="1" applyBorder="1" applyAlignment="1" applyProtection="1">
      <alignment vertical="center"/>
      <protection hidden="1"/>
    </xf>
    <xf numFmtId="0" fontId="1" fillId="6" borderId="33" xfId="0" applyFont="1" applyFill="1" applyBorder="1" applyAlignment="1" applyProtection="1">
      <alignment vertical="center"/>
      <protection hidden="1"/>
    </xf>
    <xf numFmtId="0" fontId="1" fillId="5" borderId="35" xfId="0" applyFont="1" applyFill="1" applyBorder="1" applyAlignment="1" applyProtection="1">
      <alignment horizontal="center" vertical="center" shrinkToFit="1"/>
      <protection locked="0"/>
    </xf>
    <xf numFmtId="0" fontId="1" fillId="3" borderId="32" xfId="0" applyFont="1" applyFill="1" applyBorder="1" applyAlignment="1" applyProtection="1">
      <alignment horizontal="right" vertical="center"/>
      <protection hidden="1"/>
    </xf>
    <xf numFmtId="0" fontId="6" fillId="3" borderId="32" xfId="0" applyFont="1" applyFill="1" applyBorder="1" applyAlignment="1" applyProtection="1">
      <alignment vertical="center"/>
      <protection hidden="1"/>
    </xf>
    <xf numFmtId="3" fontId="1" fillId="6" borderId="36" xfId="0" applyNumberFormat="1" applyFont="1" applyFill="1" applyBorder="1" applyAlignment="1" applyProtection="1">
      <alignment horizontal="right" vertical="center" shrinkToFit="1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3" fontId="1" fillId="6" borderId="31" xfId="0" applyNumberFormat="1" applyFont="1" applyFill="1" applyBorder="1" applyAlignment="1" applyProtection="1">
      <alignment horizontal="right" vertical="center"/>
      <protection hidden="1"/>
    </xf>
    <xf numFmtId="3" fontId="1" fillId="6" borderId="32" xfId="0" applyNumberFormat="1" applyFont="1" applyFill="1" applyBorder="1" applyAlignment="1" applyProtection="1">
      <alignment horizontal="left" vertical="center"/>
      <protection hidden="1"/>
    </xf>
    <xf numFmtId="3" fontId="1" fillId="6" borderId="33" xfId="0" applyNumberFormat="1" applyFont="1" applyFill="1" applyBorder="1" applyAlignment="1" applyProtection="1">
      <alignment horizontal="left" vertical="center"/>
      <protection hidden="1"/>
    </xf>
    <xf numFmtId="3" fontId="1" fillId="5" borderId="37" xfId="0" applyNumberFormat="1" applyFont="1" applyFill="1" applyBorder="1" applyAlignment="1" applyProtection="1">
      <alignment horizontal="right" vertical="center"/>
      <protection locked="0"/>
    </xf>
    <xf numFmtId="3" fontId="1" fillId="2" borderId="38" xfId="0" applyNumberFormat="1" applyFont="1" applyFill="1" applyBorder="1" applyAlignment="1" applyProtection="1">
      <alignment vertical="center"/>
      <protection hidden="1"/>
    </xf>
    <xf numFmtId="3" fontId="1" fillId="2" borderId="39" xfId="0" applyNumberFormat="1" applyFont="1" applyFill="1" applyBorder="1" applyAlignment="1" applyProtection="1">
      <alignment horizontal="center" vertical="center"/>
      <protection hidden="1"/>
    </xf>
    <xf numFmtId="0" fontId="1" fillId="5" borderId="40" xfId="0" applyFont="1" applyFill="1" applyBorder="1" applyAlignment="1" applyProtection="1">
      <alignment horizontal="center" vertical="center" shrinkToFit="1"/>
      <protection locked="0"/>
    </xf>
    <xf numFmtId="3" fontId="1" fillId="6" borderId="41" xfId="0" applyNumberFormat="1" applyFont="1" applyFill="1" applyBorder="1" applyAlignment="1" applyProtection="1">
      <alignment horizontal="right" vertical="center" shrinkToFit="1"/>
      <protection hidden="1"/>
    </xf>
    <xf numFmtId="0" fontId="1" fillId="3" borderId="8" xfId="0" applyFont="1" applyFill="1" applyBorder="1" applyAlignment="1" applyProtection="1">
      <alignment horizontal="center" vertical="center"/>
      <protection hidden="1"/>
    </xf>
    <xf numFmtId="0" fontId="13" fillId="3" borderId="9" xfId="0" applyFont="1" applyFill="1" applyBorder="1" applyAlignment="1" applyProtection="1">
      <protection hidden="1"/>
    </xf>
    <xf numFmtId="0" fontId="1" fillId="3" borderId="13" xfId="0" applyFont="1" applyFill="1" applyBorder="1" applyAlignment="1" applyProtection="1">
      <alignment vertical="center"/>
      <protection hidden="1"/>
    </xf>
    <xf numFmtId="0" fontId="15" fillId="3" borderId="13" xfId="0" applyFont="1" applyFill="1" applyBorder="1" applyAlignment="1" applyProtection="1">
      <alignment horizontal="right"/>
      <protection hidden="1"/>
    </xf>
    <xf numFmtId="0" fontId="17" fillId="3" borderId="13" xfId="1" applyFont="1" applyFill="1" applyBorder="1" applyAlignment="1" applyProtection="1">
      <protection hidden="1"/>
    </xf>
    <xf numFmtId="0" fontId="11" fillId="3" borderId="2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1" fillId="2" borderId="29" xfId="0" applyFont="1" applyFill="1" applyBorder="1" applyAlignment="1" applyProtection="1">
      <alignment horizontal="center" vertical="center"/>
      <protection hidden="1"/>
    </xf>
    <xf numFmtId="3" fontId="1" fillId="2" borderId="29" xfId="0" applyNumberFormat="1" applyFont="1" applyFill="1" applyBorder="1" applyAlignment="1" applyProtection="1">
      <alignment horizontal="right" vertical="center"/>
      <protection locked="0"/>
    </xf>
    <xf numFmtId="3" fontId="1" fillId="2" borderId="29" xfId="0" applyNumberFormat="1" applyFont="1" applyFill="1" applyBorder="1" applyAlignment="1" applyProtection="1">
      <alignment vertical="center"/>
      <protection hidden="1"/>
    </xf>
    <xf numFmtId="3" fontId="1" fillId="2" borderId="29" xfId="0" applyNumberFormat="1" applyFont="1" applyFill="1" applyBorder="1" applyAlignment="1" applyProtection="1">
      <alignment horizontal="center" vertical="center"/>
      <protection hidden="1"/>
    </xf>
    <xf numFmtId="0" fontId="11" fillId="2" borderId="29" xfId="0" applyFont="1" applyFill="1" applyBorder="1" applyAlignment="1" applyProtection="1">
      <alignment horizontal="center" vertical="center" shrinkToFit="1"/>
      <protection hidden="1"/>
    </xf>
    <xf numFmtId="0" fontId="11" fillId="2" borderId="29" xfId="0" applyFont="1" applyFill="1" applyBorder="1" applyAlignment="1" applyProtection="1">
      <alignment horizontal="center" vertical="center"/>
      <protection hidden="1"/>
    </xf>
    <xf numFmtId="0" fontId="12" fillId="2" borderId="29" xfId="0" applyFont="1" applyFill="1" applyBorder="1" applyAlignment="1" applyProtection="1">
      <alignment horizontal="left" vertical="center"/>
      <protection hidden="1"/>
    </xf>
    <xf numFmtId="0" fontId="13" fillId="2" borderId="29" xfId="0" applyFont="1" applyFill="1" applyBorder="1" applyAlignment="1" applyProtection="1">
      <alignment horizontal="center" vertical="center"/>
      <protection hidden="1"/>
    </xf>
    <xf numFmtId="0" fontId="11" fillId="2" borderId="29" xfId="0" applyFont="1" applyFill="1" applyBorder="1" applyAlignment="1" applyProtection="1">
      <alignment vertical="center"/>
      <protection hidden="1"/>
    </xf>
    <xf numFmtId="0" fontId="12" fillId="2" borderId="29" xfId="0" applyFont="1" applyFill="1" applyBorder="1" applyAlignment="1" applyProtection="1">
      <alignment horizontal="right" vertical="center"/>
      <protection hidden="1"/>
    </xf>
    <xf numFmtId="3" fontId="11" fillId="2" borderId="29" xfId="0" applyNumberFormat="1" applyFont="1" applyFill="1" applyBorder="1" applyAlignment="1" applyProtection="1">
      <alignment horizontal="right" vertical="center" shrinkToFit="1"/>
      <protection hidden="1"/>
    </xf>
    <xf numFmtId="0" fontId="0" fillId="2" borderId="0" xfId="0" applyFill="1" applyBorder="1" applyAlignment="1" applyProtection="1"/>
    <xf numFmtId="3" fontId="1" fillId="2" borderId="0" xfId="0" applyNumberFormat="1" applyFont="1" applyFill="1" applyBorder="1" applyAlignment="1" applyProtection="1">
      <alignment horizontal="right" vertical="center" shrinkToFit="1"/>
      <protection hidden="1"/>
    </xf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vertical="center" shrinkToFit="1"/>
    </xf>
    <xf numFmtId="0" fontId="1" fillId="2" borderId="0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18" fillId="0" borderId="0" xfId="0" applyFont="1" applyAlignment="1" applyProtection="1">
      <alignment horizontal="center" shrinkToFit="1"/>
    </xf>
    <xf numFmtId="0" fontId="0" fillId="0" borderId="0" xfId="0" applyNumberFormat="1" applyProtection="1"/>
    <xf numFmtId="0" fontId="4" fillId="0" borderId="0" xfId="0" applyFont="1" applyProtection="1"/>
    <xf numFmtId="0" fontId="0" fillId="6" borderId="0" xfId="0" applyFill="1" applyProtection="1"/>
    <xf numFmtId="0" fontId="1" fillId="0" borderId="0" xfId="0" applyFont="1" applyAlignment="1" applyProtection="1">
      <alignment horizontal="center"/>
      <protection hidden="1"/>
    </xf>
    <xf numFmtId="0" fontId="0" fillId="0" borderId="0" xfId="0" applyProtection="1">
      <protection locked="0" hidden="1"/>
    </xf>
    <xf numFmtId="0" fontId="0" fillId="6" borderId="0" xfId="0" applyFill="1" applyProtection="1"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19" fillId="2" borderId="6" xfId="0" applyFont="1" applyFill="1" applyBorder="1" applyAlignment="1" applyProtection="1">
      <alignment horizontal="center" vertical="center" wrapText="1"/>
      <protection hidden="1"/>
    </xf>
    <xf numFmtId="0" fontId="20" fillId="2" borderId="6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/>
      <protection hidden="1"/>
    </xf>
    <xf numFmtId="0" fontId="7" fillId="8" borderId="5" xfId="0" applyFont="1" applyFill="1" applyBorder="1" applyAlignment="1" applyProtection="1">
      <alignment horizontal="center" vertical="center"/>
      <protection hidden="1"/>
    </xf>
    <xf numFmtId="0" fontId="7" fillId="8" borderId="6" xfId="0" applyFont="1" applyFill="1" applyBorder="1" applyAlignment="1" applyProtection="1">
      <alignment horizontal="center" vertical="center"/>
      <protection hidden="1"/>
    </xf>
    <xf numFmtId="0" fontId="7" fillId="8" borderId="3" xfId="0" applyFont="1" applyFill="1" applyBorder="1" applyAlignment="1" applyProtection="1">
      <alignment horizontal="center" vertical="center"/>
      <protection hidden="1"/>
    </xf>
    <xf numFmtId="0" fontId="21" fillId="2" borderId="4" xfId="0" applyFont="1" applyFill="1" applyBorder="1" applyAlignment="1" applyProtection="1">
      <alignment horizontal="center" vertical="center" wrapText="1" shrinkToFit="1"/>
      <protection hidden="1"/>
    </xf>
    <xf numFmtId="164" fontId="1" fillId="2" borderId="0" xfId="0" applyNumberFormat="1" applyFont="1" applyFill="1" applyBorder="1" applyAlignment="1" applyProtection="1">
      <alignment vertical="center"/>
      <protection hidden="1"/>
    </xf>
    <xf numFmtId="3" fontId="22" fillId="6" borderId="8" xfId="0" applyNumberFormat="1" applyFont="1" applyFill="1" applyBorder="1" applyAlignment="1" applyProtection="1">
      <alignment horizontal="right" vertical="center" shrinkToFit="1"/>
      <protection hidden="1"/>
    </xf>
    <xf numFmtId="1" fontId="23" fillId="6" borderId="8" xfId="0" applyNumberFormat="1" applyFont="1" applyFill="1" applyBorder="1" applyAlignment="1" applyProtection="1">
      <alignment horizontal="right" vertical="center" shrinkToFit="1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3" fontId="6" fillId="3" borderId="32" xfId="0" applyNumberFormat="1" applyFont="1" applyFill="1" applyBorder="1" applyAlignment="1" applyProtection="1">
      <alignment horizontal="right" vertical="center"/>
      <protection hidden="1"/>
    </xf>
    <xf numFmtId="0" fontId="1" fillId="3" borderId="37" xfId="0" applyFont="1" applyFill="1" applyBorder="1" applyAlignment="1" applyProtection="1">
      <alignment horizontal="center" vertical="center"/>
      <protection hidden="1"/>
    </xf>
    <xf numFmtId="0" fontId="1" fillId="3" borderId="38" xfId="0" applyFont="1" applyFill="1" applyBorder="1" applyAlignment="1" applyProtection="1">
      <alignment horizontal="center" vertical="center"/>
      <protection hidden="1"/>
    </xf>
    <xf numFmtId="0" fontId="1" fillId="3" borderId="39" xfId="0" applyFont="1" applyFill="1" applyBorder="1" applyAlignment="1" applyProtection="1">
      <alignment horizontal="center" vertical="center"/>
      <protection hidden="1"/>
    </xf>
    <xf numFmtId="0" fontId="1" fillId="3" borderId="38" xfId="0" applyFont="1" applyFill="1" applyBorder="1" applyAlignment="1" applyProtection="1">
      <alignment horizontal="center" vertical="center" shrinkToFit="1"/>
      <protection hidden="1"/>
    </xf>
    <xf numFmtId="0" fontId="11" fillId="3" borderId="2" xfId="0" applyFont="1" applyFill="1" applyBorder="1" applyAlignment="1" applyProtection="1">
      <alignment horizontal="center" vertical="center" shrinkToFit="1"/>
      <protection hidden="1"/>
    </xf>
    <xf numFmtId="3" fontId="6" fillId="3" borderId="25" xfId="0" applyNumberFormat="1" applyFont="1" applyFill="1" applyBorder="1" applyAlignment="1" applyProtection="1">
      <alignment horizontal="right" vertical="center"/>
      <protection hidden="1"/>
    </xf>
    <xf numFmtId="0" fontId="1" fillId="3" borderId="31" xfId="0" applyFont="1" applyFill="1" applyBorder="1" applyAlignment="1" applyProtection="1">
      <alignment horizontal="center" vertical="center"/>
      <protection hidden="1"/>
    </xf>
    <xf numFmtId="0" fontId="1" fillId="3" borderId="32" xfId="0" applyFont="1" applyFill="1" applyBorder="1" applyAlignment="1" applyProtection="1">
      <alignment horizontal="center" vertical="center"/>
      <protection hidden="1"/>
    </xf>
    <xf numFmtId="0" fontId="1" fillId="3" borderId="32" xfId="0" applyFont="1" applyFill="1" applyBorder="1" applyAlignment="1" applyProtection="1">
      <alignment horizontal="center" vertical="center" shrinkToFit="1"/>
      <protection hidden="1"/>
    </xf>
    <xf numFmtId="0" fontId="1" fillId="3" borderId="34" xfId="0" applyFont="1" applyFill="1" applyBorder="1" applyAlignment="1" applyProtection="1">
      <alignment horizontal="center" vertical="center" shrinkToFit="1"/>
      <protection hidden="1"/>
    </xf>
    <xf numFmtId="0" fontId="1" fillId="5" borderId="31" xfId="0" applyFont="1" applyFill="1" applyBorder="1" applyAlignment="1" applyProtection="1">
      <alignment horizontal="left" vertical="center"/>
      <protection locked="0"/>
    </xf>
    <xf numFmtId="0" fontId="1" fillId="5" borderId="32" xfId="0" applyFont="1" applyFill="1" applyBorder="1" applyAlignment="1" applyProtection="1">
      <alignment horizontal="left" vertical="center"/>
      <protection locked="0"/>
    </xf>
    <xf numFmtId="0" fontId="1" fillId="5" borderId="33" xfId="0" applyFont="1" applyFill="1" applyBorder="1" applyAlignment="1" applyProtection="1">
      <alignment horizontal="left" vertical="center"/>
      <protection locked="0"/>
    </xf>
    <xf numFmtId="0" fontId="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5" borderId="18" xfId="0" applyFont="1" applyFill="1" applyBorder="1" applyAlignment="1" applyProtection="1">
      <alignment vertical="center" wrapText="1" shrinkToFit="1"/>
      <protection locked="0"/>
    </xf>
    <xf numFmtId="0" fontId="0" fillId="5" borderId="19" xfId="0" applyFill="1" applyBorder="1" applyAlignment="1" applyProtection="1">
      <alignment vertical="center" wrapText="1" shrinkToFit="1"/>
      <protection locked="0"/>
    </xf>
    <xf numFmtId="0" fontId="0" fillId="5" borderId="20" xfId="0" applyFill="1" applyBorder="1" applyAlignment="1" applyProtection="1">
      <alignment vertical="center" wrapText="1" shrinkToFit="1"/>
      <protection locked="0"/>
    </xf>
    <xf numFmtId="0" fontId="0" fillId="5" borderId="21" xfId="0" applyFill="1" applyBorder="1" applyAlignment="1" applyProtection="1">
      <alignment vertical="center" wrapText="1" shrinkToFit="1"/>
      <protection locked="0"/>
    </xf>
    <xf numFmtId="0" fontId="0" fillId="5" borderId="9" xfId="0" applyFill="1" applyBorder="1" applyAlignment="1" applyProtection="1">
      <alignment vertical="center" wrapText="1" shrinkToFit="1"/>
      <protection locked="0"/>
    </xf>
    <xf numFmtId="0" fontId="0" fillId="5" borderId="12" xfId="0" applyFill="1" applyBorder="1" applyAlignment="1" applyProtection="1">
      <alignment vertical="center" wrapText="1" shrinkToFit="1"/>
      <protection locked="0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 vertical="center" shrinkToFit="1"/>
      <protection hidden="1"/>
    </xf>
    <xf numFmtId="0" fontId="6" fillId="3" borderId="7" xfId="0" applyFont="1" applyFill="1" applyBorder="1" applyAlignment="1" applyProtection="1">
      <alignment horizontal="center" vertical="center" shrinkToFit="1"/>
      <protection hidden="1"/>
    </xf>
    <xf numFmtId="0" fontId="1" fillId="3" borderId="2" xfId="0" applyFont="1" applyFill="1" applyBorder="1" applyAlignment="1" applyProtection="1">
      <alignment vertical="center" shrinkToFit="1"/>
      <protection hidden="1"/>
    </xf>
    <xf numFmtId="0" fontId="1" fillId="3" borderId="22" xfId="0" applyFont="1" applyFill="1" applyBorder="1" applyAlignment="1" applyProtection="1">
      <alignment horizontal="center" vertical="center"/>
      <protection hidden="1"/>
    </xf>
    <xf numFmtId="0" fontId="1" fillId="3" borderId="23" xfId="0" applyFont="1" applyFill="1" applyBorder="1" applyAlignment="1" applyProtection="1">
      <alignment horizontal="center" vertical="center"/>
      <protection hidden="1"/>
    </xf>
    <xf numFmtId="0" fontId="14" fillId="5" borderId="24" xfId="0" applyFont="1" applyFill="1" applyBorder="1" applyAlignment="1" applyProtection="1">
      <alignment horizontal="center" vertical="center"/>
      <protection locked="0"/>
    </xf>
    <xf numFmtId="0" fontId="14" fillId="5" borderId="25" xfId="0" applyFont="1" applyFill="1" applyBorder="1" applyAlignment="1" applyProtection="1">
      <alignment horizontal="center" vertical="center"/>
      <protection locked="0"/>
    </xf>
    <xf numFmtId="0" fontId="14" fillId="5" borderId="2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 shrinkToFit="1"/>
      <protection hidden="1"/>
    </xf>
    <xf numFmtId="0" fontId="1" fillId="3" borderId="27" xfId="0" applyFont="1" applyFill="1" applyBorder="1" applyAlignment="1" applyProtection="1">
      <alignment horizontal="center" vertical="center" shrinkToFit="1"/>
      <protection hidden="1"/>
    </xf>
  </cellXfs>
  <cellStyles count="2">
    <cellStyle name="Hyperlink" xfId="1" builtinId="8"/>
    <cellStyle name="Normal" xfId="0" builtinId="0"/>
  </cellStyles>
  <dxfs count="30">
    <dxf>
      <font>
        <condense val="0"/>
        <extend val="0"/>
        <color indexed="22"/>
      </font>
    </dxf>
    <dxf>
      <fill>
        <patternFill>
          <bgColor indexed="61"/>
        </patternFill>
      </fill>
    </dxf>
    <dxf>
      <font>
        <condense val="0"/>
        <extend val="0"/>
        <color indexed="22"/>
      </font>
    </dxf>
    <dxf>
      <font>
        <strike/>
        <condense val="0"/>
        <extend val="0"/>
        <color indexed="20"/>
      </font>
    </dxf>
    <dxf>
      <font>
        <condense val="0"/>
        <extend val="0"/>
        <color indexed="22"/>
      </font>
    </dxf>
    <dxf>
      <fill>
        <patternFill>
          <bgColor indexed="61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6"/>
      </font>
    </dxf>
    <dxf>
      <fill>
        <patternFill>
          <bgColor indexed="22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>
          <bgColor indexed="29"/>
        </patternFill>
      </fill>
    </dxf>
    <dxf>
      <font>
        <b/>
        <i val="0"/>
        <strike val="0"/>
        <condense val="0"/>
        <extend val="0"/>
        <color auto="1"/>
      </font>
      <fill>
        <patternFill patternType="solid">
          <fgColor indexed="64"/>
          <bgColor indexed="50"/>
        </patternFill>
      </fill>
    </dxf>
    <dxf>
      <font>
        <b/>
        <i val="0"/>
        <condense val="0"/>
        <extend val="0"/>
        <color auto="1"/>
      </font>
      <fill>
        <patternFill>
          <bgColor indexed="29"/>
        </patternFill>
      </fill>
    </dxf>
    <dxf>
      <font>
        <b/>
        <i val="0"/>
        <strike val="0"/>
        <condense val="0"/>
        <extend val="0"/>
        <color auto="1"/>
      </font>
      <fill>
        <patternFill patternType="solid">
          <fgColor indexed="64"/>
          <bgColor indexed="50"/>
        </patternFill>
      </fill>
    </dxf>
    <dxf>
      <font>
        <condense val="0"/>
        <extend val="0"/>
        <color indexed="22"/>
      </font>
    </dxf>
    <dxf>
      <font>
        <strike/>
        <condense val="0"/>
        <extend val="0"/>
        <color indexed="2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61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  <border>
        <left/>
        <right/>
      </border>
    </dxf>
    <dxf>
      <font>
        <condense val="0"/>
        <extend val="0"/>
        <color indexed="55"/>
      </font>
    </dxf>
    <dxf>
      <font>
        <condense val="0"/>
        <extend val="0"/>
        <color indexed="16"/>
      </font>
    </dxf>
    <dxf>
      <font>
        <condense val="0"/>
        <extend val="0"/>
        <color indexed="22"/>
      </font>
    </dxf>
    <dxf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>
          <bgColor indexed="29"/>
        </patternFill>
      </fill>
    </dxf>
    <dxf>
      <font>
        <b/>
        <i val="0"/>
        <strike val="0"/>
        <condense val="0"/>
        <extend val="0"/>
        <color auto="1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rosbb.d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8"/>
  <sheetViews>
    <sheetView tabSelected="1" workbookViewId="0" xr3:uid="{AEA406A1-0E4B-5B11-9CD5-51D6E497D94C}">
      <selection activeCell="C15" sqref="C15"/>
    </sheetView>
  </sheetViews>
  <sheetFormatPr defaultRowHeight="15"/>
  <cols>
    <col min="1" max="1" width="1.85546875" style="108" customWidth="1"/>
    <col min="2" max="2" width="3.140625" style="108" customWidth="1"/>
    <col min="3" max="3" width="19.28515625" style="108" customWidth="1"/>
    <col min="4" max="4" width="21.28515625" style="109" customWidth="1"/>
    <col min="5" max="8" width="3" style="108" customWidth="1"/>
    <col min="9" max="9" width="30.85546875" style="108" customWidth="1"/>
    <col min="10" max="10" width="23" style="108" customWidth="1"/>
    <col min="11" max="11" width="1.85546875" style="108" customWidth="1"/>
    <col min="12" max="13" width="2.42578125" style="108" customWidth="1"/>
    <col min="14" max="17" width="2.140625" style="110" customWidth="1"/>
    <col min="18" max="21" width="3.28515625" style="108" customWidth="1"/>
    <col min="22" max="22" width="2.42578125" style="108" customWidth="1"/>
    <col min="23" max="23" width="3.28515625" style="108" customWidth="1"/>
    <col min="24" max="24" width="4" style="108" customWidth="1"/>
    <col min="25" max="25" width="6.5703125" style="108" customWidth="1"/>
    <col min="26" max="26" width="7" style="108" bestFit="1" customWidth="1"/>
    <col min="27" max="27" width="4.140625" style="108" customWidth="1"/>
    <col min="28" max="34" width="15.7109375" style="113" customWidth="1"/>
  </cols>
  <sheetData>
    <row r="1" spans="1:34" ht="15.75" thickBot="1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4"/>
      <c r="R1" s="2"/>
      <c r="S1" s="2"/>
      <c r="T1" s="2"/>
      <c r="U1" s="2"/>
      <c r="V1" s="2"/>
      <c r="W1" s="2"/>
      <c r="X1" s="2"/>
      <c r="Y1" s="5"/>
      <c r="Z1" s="2"/>
      <c r="AA1" s="2"/>
      <c r="AB1" s="6"/>
      <c r="AC1" s="6"/>
      <c r="AD1" s="6"/>
      <c r="AE1" s="6"/>
      <c r="AF1" s="6"/>
      <c r="AG1" s="6"/>
      <c r="AH1" s="6"/>
    </row>
    <row r="2" spans="1:34" ht="27.75" thickBot="1">
      <c r="A2" s="1"/>
      <c r="B2" s="7" t="s">
        <v>0</v>
      </c>
      <c r="C2" s="8" t="s">
        <v>1</v>
      </c>
      <c r="D2" s="9" t="s">
        <v>2</v>
      </c>
      <c r="E2" s="10" t="s">
        <v>3</v>
      </c>
      <c r="F2" s="11" t="s">
        <v>4</v>
      </c>
      <c r="G2" s="12" t="s">
        <v>5</v>
      </c>
      <c r="H2" s="13" t="s">
        <v>6</v>
      </c>
      <c r="I2" s="10" t="s">
        <v>7</v>
      </c>
      <c r="J2" s="8" t="s">
        <v>8</v>
      </c>
      <c r="K2" s="14"/>
      <c r="L2" s="7" t="s">
        <v>9</v>
      </c>
      <c r="M2" s="7" t="s">
        <v>10</v>
      </c>
      <c r="N2" s="142" t="s">
        <v>11</v>
      </c>
      <c r="O2" s="143"/>
      <c r="P2" s="143"/>
      <c r="Q2" s="144"/>
      <c r="R2" s="15" t="s">
        <v>12</v>
      </c>
      <c r="S2" s="127" t="s">
        <v>13</v>
      </c>
      <c r="T2" s="16" t="s">
        <v>14</v>
      </c>
      <c r="U2" s="16" t="s">
        <v>15</v>
      </c>
      <c r="V2" s="17" t="s">
        <v>16</v>
      </c>
      <c r="W2" s="18" t="s">
        <v>17</v>
      </c>
      <c r="X2" s="7" t="s">
        <v>18</v>
      </c>
      <c r="Y2" s="7" t="s">
        <v>19</v>
      </c>
      <c r="Z2" s="19" t="s">
        <v>20</v>
      </c>
      <c r="AA2" s="19" t="s">
        <v>21</v>
      </c>
      <c r="AB2" s="20" t="s">
        <v>22</v>
      </c>
      <c r="AC2" s="20" t="s">
        <v>23</v>
      </c>
      <c r="AD2" s="20" t="s">
        <v>24</v>
      </c>
      <c r="AE2" s="20" t="s">
        <v>25</v>
      </c>
      <c r="AF2" s="20" t="s">
        <v>26</v>
      </c>
      <c r="AG2" s="20" t="s">
        <v>27</v>
      </c>
      <c r="AH2" s="20" t="s">
        <v>28</v>
      </c>
    </row>
    <row r="3" spans="1:34" ht="18">
      <c r="A3" s="1"/>
      <c r="B3" s="21">
        <v>1</v>
      </c>
      <c r="C3" s="22" t="s">
        <v>29</v>
      </c>
      <c r="D3" s="23" t="s">
        <v>30</v>
      </c>
      <c r="E3" s="24">
        <v>4</v>
      </c>
      <c r="F3" s="25">
        <v>5</v>
      </c>
      <c r="G3" s="26">
        <v>1</v>
      </c>
      <c r="H3" s="27">
        <v>9</v>
      </c>
      <c r="I3" s="28" t="s">
        <v>31</v>
      </c>
      <c r="J3" s="118" t="s">
        <v>32</v>
      </c>
      <c r="K3" s="30" t="s">
        <v>33</v>
      </c>
      <c r="L3" s="31"/>
      <c r="M3" s="31"/>
      <c r="N3" s="32"/>
      <c r="O3" s="33"/>
      <c r="P3" s="34"/>
      <c r="Q3" s="35"/>
      <c r="R3" s="36"/>
      <c r="S3" s="37"/>
      <c r="T3" s="36"/>
      <c r="U3" s="37"/>
      <c r="V3" s="38"/>
      <c r="W3" s="39"/>
      <c r="X3" s="40">
        <v>0</v>
      </c>
      <c r="Y3" s="126">
        <v>110000</v>
      </c>
      <c r="Z3" s="41"/>
      <c r="AA3" s="42"/>
      <c r="AB3" s="43"/>
      <c r="AC3" s="43" t="s">
        <v>33</v>
      </c>
      <c r="AD3" s="43" t="s">
        <v>33</v>
      </c>
      <c r="AE3" s="43" t="s">
        <v>33</v>
      </c>
      <c r="AF3" s="43" t="s">
        <v>33</v>
      </c>
      <c r="AG3" s="43" t="s">
        <v>33</v>
      </c>
      <c r="AH3" s="44"/>
    </row>
    <row r="4" spans="1:34">
      <c r="A4" s="1"/>
      <c r="B4" s="45">
        <v>2</v>
      </c>
      <c r="C4" s="22" t="s">
        <v>34</v>
      </c>
      <c r="D4" s="23" t="s">
        <v>35</v>
      </c>
      <c r="E4" s="24">
        <v>7</v>
      </c>
      <c r="F4" s="25">
        <v>3</v>
      </c>
      <c r="G4" s="26">
        <v>3</v>
      </c>
      <c r="H4" s="27">
        <v>8</v>
      </c>
      <c r="I4" s="28" t="s">
        <v>36</v>
      </c>
      <c r="J4" s="118"/>
      <c r="K4" s="30" t="s">
        <v>33</v>
      </c>
      <c r="L4" s="46"/>
      <c r="M4" s="46"/>
      <c r="N4" s="47"/>
      <c r="O4" s="48"/>
      <c r="P4" s="49"/>
      <c r="Q4" s="50"/>
      <c r="R4" s="51"/>
      <c r="S4" s="52"/>
      <c r="T4" s="51"/>
      <c r="U4" s="52"/>
      <c r="V4" s="53"/>
      <c r="W4" s="54"/>
      <c r="X4" s="40">
        <v>0</v>
      </c>
      <c r="Y4" s="126">
        <v>90000</v>
      </c>
      <c r="Z4" s="41"/>
      <c r="AA4" s="42"/>
      <c r="AB4" s="43"/>
      <c r="AC4" s="43" t="s">
        <v>33</v>
      </c>
      <c r="AD4" s="43" t="s">
        <v>33</v>
      </c>
      <c r="AE4" s="43" t="s">
        <v>33</v>
      </c>
      <c r="AF4" s="43" t="s">
        <v>33</v>
      </c>
      <c r="AG4" s="43" t="s">
        <v>33</v>
      </c>
      <c r="AH4" s="44"/>
    </row>
    <row r="5" spans="1:34">
      <c r="A5" s="1"/>
      <c r="B5" s="21">
        <v>3</v>
      </c>
      <c r="C5" s="22" t="s">
        <v>37</v>
      </c>
      <c r="D5" s="23" t="s">
        <v>35</v>
      </c>
      <c r="E5" s="24">
        <v>7</v>
      </c>
      <c r="F5" s="25">
        <v>3</v>
      </c>
      <c r="G5" s="26">
        <v>3</v>
      </c>
      <c r="H5" s="27">
        <v>8</v>
      </c>
      <c r="I5" s="28" t="s">
        <v>36</v>
      </c>
      <c r="J5" s="118" t="s">
        <v>38</v>
      </c>
      <c r="K5" s="30" t="s">
        <v>33</v>
      </c>
      <c r="L5" s="46"/>
      <c r="M5" s="46"/>
      <c r="N5" s="47"/>
      <c r="O5" s="48"/>
      <c r="P5" s="49"/>
      <c r="Q5" s="50"/>
      <c r="R5" s="51"/>
      <c r="S5" s="52"/>
      <c r="T5" s="51"/>
      <c r="U5" s="52"/>
      <c r="V5" s="53"/>
      <c r="W5" s="54"/>
      <c r="X5" s="40">
        <v>0</v>
      </c>
      <c r="Y5" s="126">
        <v>90000</v>
      </c>
      <c r="Z5" s="41"/>
      <c r="AA5" s="42"/>
      <c r="AB5" s="43"/>
      <c r="AC5" s="43" t="s">
        <v>33</v>
      </c>
      <c r="AD5" s="43" t="s">
        <v>33</v>
      </c>
      <c r="AE5" s="43" t="s">
        <v>33</v>
      </c>
      <c r="AF5" s="43" t="s">
        <v>33</v>
      </c>
      <c r="AG5" s="43" t="s">
        <v>33</v>
      </c>
      <c r="AH5" s="44"/>
    </row>
    <row r="6" spans="1:34">
      <c r="A6" s="1"/>
      <c r="B6" s="45">
        <v>4</v>
      </c>
      <c r="C6" s="22" t="s">
        <v>39</v>
      </c>
      <c r="D6" s="23" t="s">
        <v>40</v>
      </c>
      <c r="E6" s="24">
        <v>7</v>
      </c>
      <c r="F6" s="25">
        <v>3</v>
      </c>
      <c r="G6" s="26">
        <v>3</v>
      </c>
      <c r="H6" s="27">
        <v>7</v>
      </c>
      <c r="I6" s="28" t="s">
        <v>41</v>
      </c>
      <c r="J6" s="118" t="s">
        <v>42</v>
      </c>
      <c r="K6" s="30" t="s">
        <v>33</v>
      </c>
      <c r="L6" s="46"/>
      <c r="M6" s="46"/>
      <c r="N6" s="47"/>
      <c r="O6" s="48"/>
      <c r="P6" s="49"/>
      <c r="Q6" s="50"/>
      <c r="R6" s="51"/>
      <c r="S6" s="52"/>
      <c r="T6" s="51"/>
      <c r="U6" s="52"/>
      <c r="V6" s="53"/>
      <c r="W6" s="54"/>
      <c r="X6" s="40">
        <v>0</v>
      </c>
      <c r="Y6" s="126">
        <v>70000</v>
      </c>
      <c r="Z6" s="41"/>
      <c r="AA6" s="42"/>
      <c r="AB6" s="43"/>
      <c r="AC6" s="43" t="s">
        <v>33</v>
      </c>
      <c r="AD6" s="43" t="s">
        <v>33</v>
      </c>
      <c r="AE6" s="43" t="s">
        <v>33</v>
      </c>
      <c r="AF6" s="43" t="s">
        <v>33</v>
      </c>
      <c r="AG6" s="43" t="s">
        <v>33</v>
      </c>
      <c r="AH6" s="44"/>
    </row>
    <row r="7" spans="1:34">
      <c r="A7" s="1"/>
      <c r="B7" s="21">
        <v>5</v>
      </c>
      <c r="C7" s="22" t="s">
        <v>43</v>
      </c>
      <c r="D7" s="23" t="s">
        <v>44</v>
      </c>
      <c r="E7" s="24">
        <v>7</v>
      </c>
      <c r="F7" s="25">
        <v>3</v>
      </c>
      <c r="G7" s="26">
        <v>3</v>
      </c>
      <c r="H7" s="27">
        <v>7</v>
      </c>
      <c r="I7" s="28" t="s">
        <v>45</v>
      </c>
      <c r="J7" s="118" t="s">
        <v>46</v>
      </c>
      <c r="K7" s="30" t="s">
        <v>33</v>
      </c>
      <c r="L7" s="46"/>
      <c r="M7" s="46"/>
      <c r="N7" s="47"/>
      <c r="O7" s="48"/>
      <c r="P7" s="49"/>
      <c r="Q7" s="50"/>
      <c r="R7" s="51"/>
      <c r="S7" s="52"/>
      <c r="T7" s="51"/>
      <c r="U7" s="52"/>
      <c r="V7" s="53"/>
      <c r="W7" s="54"/>
      <c r="X7" s="40">
        <v>0</v>
      </c>
      <c r="Y7" s="126">
        <v>50000</v>
      </c>
      <c r="Z7" s="41">
        <v>20000</v>
      </c>
      <c r="AA7" s="42"/>
      <c r="AB7" s="43"/>
      <c r="AC7" s="43" t="s">
        <v>33</v>
      </c>
      <c r="AD7" s="43" t="s">
        <v>33</v>
      </c>
      <c r="AE7" s="43" t="s">
        <v>33</v>
      </c>
      <c r="AF7" s="43" t="s">
        <v>33</v>
      </c>
      <c r="AG7" s="43" t="s">
        <v>33</v>
      </c>
      <c r="AH7" s="44"/>
    </row>
    <row r="8" spans="1:34">
      <c r="A8" s="1"/>
      <c r="B8" s="45">
        <v>6</v>
      </c>
      <c r="C8" s="22" t="s">
        <v>47</v>
      </c>
      <c r="D8" s="23" t="s">
        <v>44</v>
      </c>
      <c r="E8" s="24">
        <v>7</v>
      </c>
      <c r="F8" s="25">
        <v>3</v>
      </c>
      <c r="G8" s="26">
        <v>3</v>
      </c>
      <c r="H8" s="27">
        <v>7</v>
      </c>
      <c r="I8" s="28" t="s">
        <v>45</v>
      </c>
      <c r="J8" s="118" t="s">
        <v>48</v>
      </c>
      <c r="K8" s="30" t="s">
        <v>33</v>
      </c>
      <c r="L8" s="46"/>
      <c r="M8" s="46"/>
      <c r="N8" s="47"/>
      <c r="O8" s="48"/>
      <c r="P8" s="49"/>
      <c r="Q8" s="50"/>
      <c r="R8" s="51"/>
      <c r="S8" s="52"/>
      <c r="T8" s="51"/>
      <c r="U8" s="52"/>
      <c r="V8" s="53"/>
      <c r="W8" s="54"/>
      <c r="X8" s="40">
        <v>0</v>
      </c>
      <c r="Y8" s="126">
        <v>50000</v>
      </c>
      <c r="Z8" s="41"/>
      <c r="AA8" s="42"/>
      <c r="AB8" s="43"/>
      <c r="AC8" s="43" t="s">
        <v>33</v>
      </c>
      <c r="AD8" s="43" t="s">
        <v>33</v>
      </c>
      <c r="AE8" s="43" t="s">
        <v>33</v>
      </c>
      <c r="AF8" s="43" t="s">
        <v>33</v>
      </c>
      <c r="AG8" s="43" t="s">
        <v>33</v>
      </c>
      <c r="AH8" s="44"/>
    </row>
    <row r="9" spans="1:34">
      <c r="A9" s="1"/>
      <c r="B9" s="21">
        <v>7</v>
      </c>
      <c r="C9" s="22" t="s">
        <v>49</v>
      </c>
      <c r="D9" s="23" t="s">
        <v>50</v>
      </c>
      <c r="E9" s="24">
        <v>6</v>
      </c>
      <c r="F9" s="25">
        <v>2</v>
      </c>
      <c r="G9" s="26">
        <v>3</v>
      </c>
      <c r="H9" s="27">
        <v>7</v>
      </c>
      <c r="I9" s="28" t="s">
        <v>51</v>
      </c>
      <c r="J9" s="118" t="s">
        <v>52</v>
      </c>
      <c r="K9" s="30" t="s">
        <v>33</v>
      </c>
      <c r="L9" s="46"/>
      <c r="M9" s="46"/>
      <c r="N9" s="47"/>
      <c r="O9" s="48"/>
      <c r="P9" s="49"/>
      <c r="Q9" s="50"/>
      <c r="R9" s="51"/>
      <c r="S9" s="52"/>
      <c r="T9" s="51"/>
      <c r="U9" s="52"/>
      <c r="V9" s="53"/>
      <c r="W9" s="54"/>
      <c r="X9" s="40">
        <v>0</v>
      </c>
      <c r="Y9" s="126">
        <v>40000</v>
      </c>
      <c r="Z9" s="41">
        <v>20000</v>
      </c>
      <c r="AA9" s="42"/>
      <c r="AB9" s="43"/>
      <c r="AC9" s="43" t="s">
        <v>33</v>
      </c>
      <c r="AD9" s="43" t="s">
        <v>33</v>
      </c>
      <c r="AE9" s="43" t="s">
        <v>33</v>
      </c>
      <c r="AF9" s="43" t="s">
        <v>33</v>
      </c>
      <c r="AG9" s="43" t="s">
        <v>33</v>
      </c>
      <c r="AH9" s="44"/>
    </row>
    <row r="10" spans="1:34">
      <c r="A10" s="1"/>
      <c r="B10" s="45">
        <v>8</v>
      </c>
      <c r="C10" s="22" t="s">
        <v>53</v>
      </c>
      <c r="D10" s="23" t="s">
        <v>50</v>
      </c>
      <c r="E10" s="24">
        <v>6</v>
      </c>
      <c r="F10" s="25">
        <v>2</v>
      </c>
      <c r="G10" s="26">
        <v>3</v>
      </c>
      <c r="H10" s="27">
        <v>7</v>
      </c>
      <c r="I10" s="28" t="s">
        <v>51</v>
      </c>
      <c r="J10" s="118" t="s">
        <v>54</v>
      </c>
      <c r="K10" s="30" t="s">
        <v>33</v>
      </c>
      <c r="L10" s="46"/>
      <c r="M10" s="46"/>
      <c r="N10" s="47"/>
      <c r="O10" s="48"/>
      <c r="P10" s="49"/>
      <c r="Q10" s="50"/>
      <c r="R10" s="51"/>
      <c r="S10" s="52"/>
      <c r="T10" s="51"/>
      <c r="U10" s="52"/>
      <c r="V10" s="53"/>
      <c r="W10" s="54"/>
      <c r="X10" s="40">
        <v>0</v>
      </c>
      <c r="Y10" s="126">
        <v>40000</v>
      </c>
      <c r="Z10" s="41"/>
      <c r="AA10" s="42"/>
      <c r="AB10" s="43"/>
      <c r="AC10" s="43" t="s">
        <v>33</v>
      </c>
      <c r="AD10" s="43" t="s">
        <v>33</v>
      </c>
      <c r="AE10" s="43" t="s">
        <v>33</v>
      </c>
      <c r="AF10" s="43" t="s">
        <v>33</v>
      </c>
      <c r="AG10" s="43" t="s">
        <v>33</v>
      </c>
      <c r="AH10" s="44"/>
    </row>
    <row r="11" spans="1:34">
      <c r="A11" s="1"/>
      <c r="B11" s="21">
        <v>9</v>
      </c>
      <c r="C11" s="22" t="s">
        <v>55</v>
      </c>
      <c r="D11" s="23" t="s">
        <v>50</v>
      </c>
      <c r="E11" s="24">
        <v>6</v>
      </c>
      <c r="F11" s="25">
        <v>2</v>
      </c>
      <c r="G11" s="26">
        <v>3</v>
      </c>
      <c r="H11" s="27">
        <v>7</v>
      </c>
      <c r="I11" s="28" t="s">
        <v>51</v>
      </c>
      <c r="J11" s="118" t="s">
        <v>56</v>
      </c>
      <c r="K11" s="30" t="s">
        <v>33</v>
      </c>
      <c r="L11" s="46"/>
      <c r="M11" s="46"/>
      <c r="N11" s="47"/>
      <c r="O11" s="48"/>
      <c r="P11" s="49"/>
      <c r="Q11" s="50"/>
      <c r="R11" s="51"/>
      <c r="S11" s="52"/>
      <c r="T11" s="51"/>
      <c r="U11" s="52"/>
      <c r="V11" s="53"/>
      <c r="W11" s="54"/>
      <c r="X11" s="40">
        <v>0</v>
      </c>
      <c r="Y11" s="126">
        <v>40000</v>
      </c>
      <c r="Z11" s="41"/>
      <c r="AA11" s="42"/>
      <c r="AB11" s="43"/>
      <c r="AC11" s="43" t="s">
        <v>33</v>
      </c>
      <c r="AD11" s="43" t="s">
        <v>33</v>
      </c>
      <c r="AE11" s="43" t="s">
        <v>33</v>
      </c>
      <c r="AF11" s="43" t="s">
        <v>33</v>
      </c>
      <c r="AG11" s="43" t="s">
        <v>33</v>
      </c>
      <c r="AH11" s="44"/>
    </row>
    <row r="12" spans="1:34">
      <c r="A12" s="1"/>
      <c r="B12" s="45">
        <v>10</v>
      </c>
      <c r="C12" s="22" t="s">
        <v>57</v>
      </c>
      <c r="D12" s="23" t="s">
        <v>50</v>
      </c>
      <c r="E12" s="24">
        <v>6</v>
      </c>
      <c r="F12" s="25">
        <v>2</v>
      </c>
      <c r="G12" s="26">
        <v>3</v>
      </c>
      <c r="H12" s="27">
        <v>7</v>
      </c>
      <c r="I12" s="28" t="s">
        <v>51</v>
      </c>
      <c r="J12" s="117" t="s">
        <v>33</v>
      </c>
      <c r="K12" s="30" t="s">
        <v>33</v>
      </c>
      <c r="L12" s="46"/>
      <c r="M12" s="46"/>
      <c r="N12" s="47"/>
      <c r="O12" s="48"/>
      <c r="P12" s="49"/>
      <c r="Q12" s="50"/>
      <c r="R12" s="51"/>
      <c r="S12" s="52"/>
      <c r="T12" s="51"/>
      <c r="U12" s="52"/>
      <c r="V12" s="53"/>
      <c r="W12" s="54"/>
      <c r="X12" s="40">
        <v>0</v>
      </c>
      <c r="Y12" s="126">
        <v>40000</v>
      </c>
      <c r="Z12" s="41"/>
      <c r="AA12" s="42"/>
      <c r="AB12" s="43"/>
      <c r="AC12" s="43" t="s">
        <v>33</v>
      </c>
      <c r="AD12" s="43" t="s">
        <v>33</v>
      </c>
      <c r="AE12" s="43" t="s">
        <v>33</v>
      </c>
      <c r="AF12" s="43" t="s">
        <v>33</v>
      </c>
      <c r="AG12" s="43" t="s">
        <v>33</v>
      </c>
      <c r="AH12" s="44"/>
    </row>
    <row r="13" spans="1:34">
      <c r="A13" s="1"/>
      <c r="B13" s="21">
        <v>11</v>
      </c>
      <c r="C13" s="22" t="s">
        <v>58</v>
      </c>
      <c r="D13" s="23" t="s">
        <v>50</v>
      </c>
      <c r="E13" s="24">
        <v>6</v>
      </c>
      <c r="F13" s="25">
        <v>2</v>
      </c>
      <c r="G13" s="26">
        <v>3</v>
      </c>
      <c r="H13" s="27">
        <v>7</v>
      </c>
      <c r="I13" s="28" t="s">
        <v>51</v>
      </c>
      <c r="J13" s="118" t="s">
        <v>59</v>
      </c>
      <c r="K13" s="30" t="s">
        <v>33</v>
      </c>
      <c r="L13" s="46"/>
      <c r="M13" s="46"/>
      <c r="N13" s="47"/>
      <c r="O13" s="48"/>
      <c r="P13" s="49"/>
      <c r="Q13" s="50"/>
      <c r="R13" s="51"/>
      <c r="S13" s="52"/>
      <c r="T13" s="51"/>
      <c r="U13" s="52"/>
      <c r="V13" s="53"/>
      <c r="W13" s="54"/>
      <c r="X13" s="40">
        <v>0</v>
      </c>
      <c r="Y13" s="126">
        <v>40000</v>
      </c>
      <c r="Z13" s="41"/>
      <c r="AA13" s="42"/>
      <c r="AB13" s="43"/>
      <c r="AC13" s="43" t="s">
        <v>33</v>
      </c>
      <c r="AD13" s="43" t="s">
        <v>33</v>
      </c>
      <c r="AE13" s="43" t="s">
        <v>33</v>
      </c>
      <c r="AF13" s="43" t="s">
        <v>33</v>
      </c>
      <c r="AG13" s="43" t="s">
        <v>33</v>
      </c>
      <c r="AH13" s="44"/>
    </row>
    <row r="14" spans="1:34">
      <c r="A14" s="1"/>
      <c r="B14" s="45">
        <v>12</v>
      </c>
      <c r="C14" s="22" t="s">
        <v>60</v>
      </c>
      <c r="D14" s="23" t="s">
        <v>50</v>
      </c>
      <c r="E14" s="24">
        <v>6</v>
      </c>
      <c r="F14" s="25">
        <v>2</v>
      </c>
      <c r="G14" s="26">
        <v>3</v>
      </c>
      <c r="H14" s="27">
        <v>7</v>
      </c>
      <c r="I14" s="28" t="s">
        <v>51</v>
      </c>
      <c r="J14" s="117" t="s">
        <v>33</v>
      </c>
      <c r="K14" s="30" t="s">
        <v>33</v>
      </c>
      <c r="L14" s="46"/>
      <c r="M14" s="46"/>
      <c r="N14" s="47"/>
      <c r="O14" s="48"/>
      <c r="P14" s="49"/>
      <c r="Q14" s="50"/>
      <c r="R14" s="51"/>
      <c r="S14" s="52"/>
      <c r="T14" s="51"/>
      <c r="U14" s="52"/>
      <c r="V14" s="53"/>
      <c r="W14" s="54"/>
      <c r="X14" s="40">
        <v>0</v>
      </c>
      <c r="Y14" s="126">
        <v>40000</v>
      </c>
      <c r="Z14" s="41"/>
      <c r="AA14" s="42"/>
      <c r="AB14" s="43"/>
      <c r="AC14" s="43" t="s">
        <v>33</v>
      </c>
      <c r="AD14" s="43" t="s">
        <v>33</v>
      </c>
      <c r="AE14" s="43" t="s">
        <v>33</v>
      </c>
      <c r="AF14" s="43" t="s">
        <v>33</v>
      </c>
      <c r="AG14" s="43" t="s">
        <v>33</v>
      </c>
      <c r="AH14" s="44"/>
    </row>
    <row r="15" spans="1:34">
      <c r="A15" s="1"/>
      <c r="B15" s="21">
        <v>13</v>
      </c>
      <c r="C15" s="22" t="s">
        <v>61</v>
      </c>
      <c r="D15" s="23" t="s">
        <v>50</v>
      </c>
      <c r="E15" s="119">
        <v>6</v>
      </c>
      <c r="F15" s="120">
        <v>2</v>
      </c>
      <c r="G15" s="121">
        <v>3</v>
      </c>
      <c r="H15" s="122">
        <v>7</v>
      </c>
      <c r="I15" s="28" t="s">
        <v>51</v>
      </c>
      <c r="J15" s="117"/>
      <c r="K15" s="30"/>
      <c r="L15" s="46"/>
      <c r="M15" s="46"/>
      <c r="N15" s="47"/>
      <c r="O15" s="48"/>
      <c r="P15" s="49"/>
      <c r="Q15" s="50"/>
      <c r="R15" s="51"/>
      <c r="S15" s="52"/>
      <c r="T15" s="51"/>
      <c r="U15" s="52"/>
      <c r="V15" s="53"/>
      <c r="W15" s="54"/>
      <c r="X15" s="40">
        <v>0</v>
      </c>
      <c r="Y15" s="126">
        <v>40000</v>
      </c>
      <c r="Z15" s="41"/>
      <c r="AA15" s="42"/>
      <c r="AB15" s="43"/>
      <c r="AC15" s="43"/>
      <c r="AD15" s="43"/>
      <c r="AE15" s="43"/>
      <c r="AF15" s="43"/>
      <c r="AG15" s="43"/>
      <c r="AH15" s="44"/>
    </row>
    <row r="16" spans="1:34">
      <c r="A16" s="1"/>
      <c r="B16" s="45">
        <v>14</v>
      </c>
      <c r="C16" s="22" t="s">
        <v>62</v>
      </c>
      <c r="D16" s="23" t="s">
        <v>63</v>
      </c>
      <c r="E16" s="24">
        <v>9</v>
      </c>
      <c r="F16" s="25">
        <v>2</v>
      </c>
      <c r="G16" s="26">
        <v>4</v>
      </c>
      <c r="H16" s="27">
        <v>7</v>
      </c>
      <c r="I16" s="28" t="s">
        <v>64</v>
      </c>
      <c r="J16" s="117" t="s">
        <v>33</v>
      </c>
      <c r="K16" s="30" t="s">
        <v>33</v>
      </c>
      <c r="L16" s="46"/>
      <c r="M16" s="46"/>
      <c r="N16" s="47"/>
      <c r="O16" s="48"/>
      <c r="P16" s="49"/>
      <c r="Q16" s="50"/>
      <c r="R16" s="51"/>
      <c r="S16" s="52"/>
      <c r="T16" s="51"/>
      <c r="U16" s="52"/>
      <c r="V16" s="53"/>
      <c r="W16" s="54"/>
      <c r="X16" s="40">
        <v>0</v>
      </c>
      <c r="Y16" s="126">
        <v>160000</v>
      </c>
      <c r="Z16" s="41"/>
      <c r="AA16" s="42"/>
      <c r="AB16" s="43"/>
      <c r="AC16" s="43"/>
      <c r="AD16" s="43"/>
      <c r="AE16" s="43"/>
      <c r="AF16" s="43"/>
      <c r="AG16" s="43"/>
      <c r="AH16" s="44"/>
    </row>
    <row r="17" spans="1:34">
      <c r="A17" s="1"/>
      <c r="B17" s="21">
        <v>15</v>
      </c>
      <c r="C17" s="22"/>
      <c r="D17" s="23"/>
      <c r="E17" s="24" t="s">
        <v>33</v>
      </c>
      <c r="F17" s="25" t="s">
        <v>33</v>
      </c>
      <c r="G17" s="26" t="s">
        <v>33</v>
      </c>
      <c r="H17" s="27" t="s">
        <v>33</v>
      </c>
      <c r="I17" s="123"/>
      <c r="J17" s="29" t="s">
        <v>33</v>
      </c>
      <c r="K17" s="30" t="s">
        <v>33</v>
      </c>
      <c r="L17" s="46"/>
      <c r="M17" s="46"/>
      <c r="N17" s="47"/>
      <c r="O17" s="48"/>
      <c r="P17" s="49"/>
      <c r="Q17" s="50"/>
      <c r="R17" s="51"/>
      <c r="S17" s="52"/>
      <c r="T17" s="51"/>
      <c r="U17" s="52"/>
      <c r="V17" s="53"/>
      <c r="W17" s="54"/>
      <c r="X17" s="40">
        <v>0</v>
      </c>
      <c r="Y17" s="125">
        <v>0</v>
      </c>
      <c r="Z17" s="41"/>
      <c r="AA17" s="42"/>
      <c r="AB17" s="43"/>
      <c r="AC17" s="43" t="s">
        <v>33</v>
      </c>
      <c r="AD17" s="43" t="s">
        <v>33</v>
      </c>
      <c r="AE17" s="43" t="s">
        <v>33</v>
      </c>
      <c r="AF17" s="43" t="s">
        <v>33</v>
      </c>
      <c r="AG17" s="43" t="s">
        <v>33</v>
      </c>
      <c r="AH17" s="44"/>
    </row>
    <row r="18" spans="1:34">
      <c r="A18" s="1"/>
      <c r="B18" s="21">
        <v>16</v>
      </c>
      <c r="C18" s="22"/>
      <c r="D18" s="23"/>
      <c r="E18" s="24" t="s">
        <v>33</v>
      </c>
      <c r="F18" s="25" t="s">
        <v>33</v>
      </c>
      <c r="G18" s="26" t="s">
        <v>33</v>
      </c>
      <c r="H18" s="27" t="s">
        <v>33</v>
      </c>
      <c r="I18" s="123" t="s">
        <v>65</v>
      </c>
      <c r="J18" s="29" t="s">
        <v>33</v>
      </c>
      <c r="K18" s="30" t="s">
        <v>33</v>
      </c>
      <c r="L18" s="46"/>
      <c r="M18" s="46"/>
      <c r="N18" s="47"/>
      <c r="O18" s="48"/>
      <c r="P18" s="49"/>
      <c r="Q18" s="50"/>
      <c r="R18" s="51"/>
      <c r="S18" s="52"/>
      <c r="T18" s="51"/>
      <c r="U18" s="52"/>
      <c r="V18" s="53"/>
      <c r="W18" s="54"/>
      <c r="X18" s="40">
        <v>0</v>
      </c>
      <c r="Y18" s="125">
        <v>0</v>
      </c>
      <c r="Z18" s="41"/>
      <c r="AA18" s="42"/>
      <c r="AB18" s="43" t="s">
        <v>33</v>
      </c>
      <c r="AC18" s="43" t="s">
        <v>33</v>
      </c>
      <c r="AD18" s="43" t="s">
        <v>33</v>
      </c>
      <c r="AE18" s="43" t="s">
        <v>33</v>
      </c>
      <c r="AF18" s="43" t="s">
        <v>33</v>
      </c>
      <c r="AG18" s="43" t="s">
        <v>33</v>
      </c>
      <c r="AH18" s="44"/>
    </row>
    <row r="19" spans="1:34" ht="15.75" thickBot="1">
      <c r="A19" s="1"/>
      <c r="B19" s="55"/>
      <c r="C19" s="145"/>
      <c r="D19" s="146"/>
      <c r="E19" s="151"/>
      <c r="F19" s="152"/>
      <c r="G19" s="153"/>
      <c r="H19" s="154"/>
      <c r="I19" s="56"/>
      <c r="J19" s="155"/>
      <c r="K19" s="155"/>
      <c r="L19" s="57"/>
      <c r="M19" s="58"/>
      <c r="N19" s="58"/>
      <c r="O19" s="58"/>
      <c r="P19" s="58"/>
      <c r="Q19" s="58"/>
      <c r="R19" s="58"/>
      <c r="S19" s="58"/>
      <c r="T19" s="58"/>
      <c r="U19" s="59"/>
      <c r="V19" s="60"/>
      <c r="W19" s="58"/>
      <c r="X19" s="61" t="s">
        <v>66</v>
      </c>
      <c r="Y19" s="62">
        <f>SUM(Y3:Y18)+Z19</f>
        <v>940000</v>
      </c>
      <c r="Z19" s="124">
        <f>SUM(Z3:Z18)</f>
        <v>40000</v>
      </c>
      <c r="AA19" s="2"/>
      <c r="AB19" s="6"/>
      <c r="AC19" s="6"/>
      <c r="AD19" s="6"/>
      <c r="AE19" s="6"/>
      <c r="AF19" s="6"/>
      <c r="AG19" s="6"/>
      <c r="AH19" s="6"/>
    </row>
    <row r="20" spans="1:34">
      <c r="A20" s="1"/>
      <c r="B20" s="63"/>
      <c r="C20" s="147"/>
      <c r="D20" s="148"/>
      <c r="E20" s="156" t="s">
        <v>67</v>
      </c>
      <c r="F20" s="157"/>
      <c r="G20" s="157"/>
      <c r="H20" s="157"/>
      <c r="I20" s="158" t="s">
        <v>68</v>
      </c>
      <c r="J20" s="159"/>
      <c r="K20" s="160"/>
      <c r="L20" s="161" t="s">
        <v>69</v>
      </c>
      <c r="M20" s="161"/>
      <c r="N20" s="161"/>
      <c r="O20" s="161"/>
      <c r="P20" s="161"/>
      <c r="Q20" s="161"/>
      <c r="R20" s="161"/>
      <c r="S20" s="162"/>
      <c r="T20" s="64">
        <v>3</v>
      </c>
      <c r="U20" s="65" t="s">
        <v>70</v>
      </c>
      <c r="V20" s="134">
        <v>70000</v>
      </c>
      <c r="W20" s="134"/>
      <c r="X20" s="66" t="s">
        <v>71</v>
      </c>
      <c r="Y20" s="67">
        <f>T20*V20</f>
        <v>210000</v>
      </c>
      <c r="Z20" s="2"/>
      <c r="AA20" s="2"/>
      <c r="AB20" s="68"/>
      <c r="AC20" s="68"/>
      <c r="AD20" s="68"/>
      <c r="AE20" s="68"/>
      <c r="AF20" s="68"/>
      <c r="AG20" s="68"/>
      <c r="AH20" s="6"/>
    </row>
    <row r="21" spans="1:34">
      <c r="A21" s="1"/>
      <c r="B21" s="63"/>
      <c r="C21" s="147"/>
      <c r="D21" s="148"/>
      <c r="E21" s="135" t="s">
        <v>72</v>
      </c>
      <c r="F21" s="136"/>
      <c r="G21" s="136"/>
      <c r="H21" s="136"/>
      <c r="I21" s="69" t="s">
        <v>73</v>
      </c>
      <c r="J21" s="70"/>
      <c r="K21" s="71"/>
      <c r="L21" s="137" t="s">
        <v>74</v>
      </c>
      <c r="M21" s="137"/>
      <c r="N21" s="137"/>
      <c r="O21" s="137"/>
      <c r="P21" s="137"/>
      <c r="Q21" s="137"/>
      <c r="R21" s="137"/>
      <c r="S21" s="138"/>
      <c r="T21" s="72"/>
      <c r="U21" s="73" t="s">
        <v>70</v>
      </c>
      <c r="V21" s="128">
        <v>10000</v>
      </c>
      <c r="W21" s="128"/>
      <c r="X21" s="74" t="s">
        <v>71</v>
      </c>
      <c r="Y21" s="75">
        <v>0</v>
      </c>
      <c r="Z21" s="76" t="s">
        <v>75</v>
      </c>
      <c r="AA21" s="76"/>
      <c r="AB21" s="6"/>
      <c r="AC21" s="6"/>
      <c r="AD21" s="6"/>
      <c r="AE21" s="6"/>
      <c r="AF21" s="6"/>
      <c r="AG21" s="6"/>
      <c r="AH21" s="6"/>
    </row>
    <row r="22" spans="1:34">
      <c r="A22" s="1"/>
      <c r="B22" s="63"/>
      <c r="C22" s="147"/>
      <c r="D22" s="148"/>
      <c r="E22" s="135" t="s">
        <v>76</v>
      </c>
      <c r="F22" s="136"/>
      <c r="G22" s="136"/>
      <c r="H22" s="136"/>
      <c r="I22" s="139" t="s">
        <v>77</v>
      </c>
      <c r="J22" s="140"/>
      <c r="K22" s="141"/>
      <c r="L22" s="137" t="s">
        <v>78</v>
      </c>
      <c r="M22" s="137"/>
      <c r="N22" s="137"/>
      <c r="O22" s="137"/>
      <c r="P22" s="137"/>
      <c r="Q22" s="137"/>
      <c r="R22" s="137"/>
      <c r="S22" s="138"/>
      <c r="T22" s="72"/>
      <c r="U22" s="73" t="s">
        <v>70</v>
      </c>
      <c r="V22" s="128">
        <v>10000</v>
      </c>
      <c r="W22" s="128"/>
      <c r="X22" s="74" t="s">
        <v>71</v>
      </c>
      <c r="Y22" s="75">
        <f>T22*V22</f>
        <v>0</v>
      </c>
      <c r="Z22" s="2"/>
      <c r="AA22" s="2"/>
      <c r="AB22" s="68"/>
      <c r="AC22" s="68"/>
      <c r="AD22" s="68"/>
      <c r="AE22" s="68"/>
      <c r="AF22" s="68"/>
      <c r="AG22" s="68"/>
      <c r="AH22" s="68"/>
    </row>
    <row r="23" spans="1:34">
      <c r="A23" s="1"/>
      <c r="B23" s="63"/>
      <c r="C23" s="147"/>
      <c r="D23" s="148"/>
      <c r="E23" s="135" t="s">
        <v>79</v>
      </c>
      <c r="F23" s="136"/>
      <c r="G23" s="136"/>
      <c r="H23" s="136"/>
      <c r="I23" s="77">
        <f>Y19+Y25</f>
        <v>1150000</v>
      </c>
      <c r="J23" s="78" t="s">
        <v>80</v>
      </c>
      <c r="K23" s="79"/>
      <c r="L23" s="137" t="s">
        <v>81</v>
      </c>
      <c r="M23" s="137"/>
      <c r="N23" s="137"/>
      <c r="O23" s="137"/>
      <c r="P23" s="137"/>
      <c r="Q23" s="137"/>
      <c r="R23" s="137"/>
      <c r="S23" s="138"/>
      <c r="T23" s="72"/>
      <c r="U23" s="73" t="s">
        <v>70</v>
      </c>
      <c r="V23" s="128">
        <v>10000</v>
      </c>
      <c r="W23" s="128"/>
      <c r="X23" s="74" t="s">
        <v>71</v>
      </c>
      <c r="Y23" s="75">
        <f>T23*V23</f>
        <v>0</v>
      </c>
      <c r="Z23" s="2"/>
      <c r="AA23" s="2"/>
      <c r="AB23" s="6"/>
      <c r="AC23" s="6"/>
      <c r="AD23" s="6"/>
      <c r="AE23" s="6"/>
      <c r="AF23" s="6"/>
      <c r="AG23" s="6"/>
      <c r="AH23" s="6"/>
    </row>
    <row r="24" spans="1:34" ht="15.75" thickBot="1">
      <c r="A24" s="1"/>
      <c r="B24" s="63"/>
      <c r="C24" s="147"/>
      <c r="D24" s="148"/>
      <c r="E24" s="129" t="s">
        <v>82</v>
      </c>
      <c r="F24" s="130"/>
      <c r="G24" s="130"/>
      <c r="H24" s="131"/>
      <c r="I24" s="80">
        <v>1150000</v>
      </c>
      <c r="J24" s="81" t="s">
        <v>80</v>
      </c>
      <c r="K24" s="82"/>
      <c r="L24" s="132" t="s">
        <v>83</v>
      </c>
      <c r="M24" s="132"/>
      <c r="N24" s="132"/>
      <c r="O24" s="132"/>
      <c r="P24" s="132"/>
      <c r="Q24" s="132"/>
      <c r="R24" s="132"/>
      <c r="S24" s="132"/>
      <c r="T24" s="83"/>
      <c r="U24" s="73" t="s">
        <v>70</v>
      </c>
      <c r="V24" s="128">
        <v>50000</v>
      </c>
      <c r="W24" s="128"/>
      <c r="X24" s="74" t="s">
        <v>71</v>
      </c>
      <c r="Y24" s="84">
        <v>0</v>
      </c>
      <c r="Z24" s="2"/>
      <c r="AA24" s="2"/>
      <c r="AB24" s="6"/>
      <c r="AC24" s="6"/>
      <c r="AD24" s="6"/>
      <c r="AE24" s="6"/>
      <c r="AF24" s="6"/>
      <c r="AG24" s="6"/>
      <c r="AH24" s="6"/>
    </row>
    <row r="25" spans="1:34" ht="15.75" thickBot="1">
      <c r="A25" s="1"/>
      <c r="B25" s="85"/>
      <c r="C25" s="149"/>
      <c r="D25" s="150"/>
      <c r="E25" s="86" t="s">
        <v>84</v>
      </c>
      <c r="F25" s="87"/>
      <c r="G25" s="87"/>
      <c r="H25" s="87"/>
      <c r="I25" s="88" t="s">
        <v>85</v>
      </c>
      <c r="J25" s="89" t="s">
        <v>86</v>
      </c>
      <c r="K25" s="87"/>
      <c r="L25" s="133"/>
      <c r="M25" s="133"/>
      <c r="N25" s="133"/>
      <c r="O25" s="133"/>
      <c r="P25" s="133"/>
      <c r="Q25" s="133"/>
      <c r="R25" s="133"/>
      <c r="S25" s="133"/>
      <c r="T25" s="90"/>
      <c r="U25" s="59"/>
      <c r="V25" s="60"/>
      <c r="W25" s="58"/>
      <c r="X25" s="61" t="s">
        <v>87</v>
      </c>
      <c r="Y25" s="62">
        <f>SUM(Y20:Y24)</f>
        <v>210000</v>
      </c>
      <c r="Z25" s="2"/>
      <c r="AA25" s="2"/>
      <c r="AB25" s="6"/>
      <c r="AC25" s="6"/>
      <c r="AD25" s="6"/>
      <c r="AE25" s="6"/>
      <c r="AF25" s="6"/>
      <c r="AG25" s="6"/>
      <c r="AH25" s="6"/>
    </row>
    <row r="26" spans="1:34">
      <c r="A26" s="1"/>
      <c r="B26" s="6"/>
      <c r="C26" s="91"/>
      <c r="D26" s="91"/>
      <c r="E26" s="92"/>
      <c r="F26" s="92"/>
      <c r="G26" s="92"/>
      <c r="H26" s="92"/>
      <c r="I26" s="93">
        <f>I24-I23</f>
        <v>0</v>
      </c>
      <c r="J26" s="94"/>
      <c r="K26" s="95"/>
      <c r="L26" s="96"/>
      <c r="M26" s="96"/>
      <c r="N26" s="96"/>
      <c r="O26" s="96"/>
      <c r="P26" s="96"/>
      <c r="Q26" s="96"/>
      <c r="R26" s="96"/>
      <c r="S26" s="96"/>
      <c r="T26" s="97"/>
      <c r="U26" s="98"/>
      <c r="V26" s="99"/>
      <c r="W26" s="100"/>
      <c r="X26" s="101"/>
      <c r="Y26" s="102"/>
      <c r="Z26" s="2"/>
      <c r="AA26" s="2"/>
      <c r="AB26" s="6"/>
      <c r="AC26" s="6"/>
      <c r="AD26" s="6"/>
      <c r="AE26" s="6"/>
      <c r="AF26" s="6"/>
      <c r="AG26" s="6"/>
      <c r="AH26" s="6"/>
    </row>
    <row r="27" spans="1:34">
      <c r="A27" s="1"/>
      <c r="B27" s="6"/>
      <c r="C27" s="91"/>
      <c r="D27" s="91"/>
      <c r="E27" s="103"/>
      <c r="F27" s="103"/>
      <c r="G27" s="103"/>
      <c r="H27" s="103"/>
      <c r="I27" s="103"/>
      <c r="J27" s="103"/>
      <c r="K27" s="103"/>
      <c r="L27" s="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104"/>
      <c r="Z27" s="5"/>
      <c r="AA27" s="5"/>
      <c r="AB27" s="6"/>
      <c r="AC27" s="6"/>
      <c r="AD27" s="6"/>
      <c r="AE27" s="6"/>
      <c r="AF27" s="6"/>
      <c r="AG27" s="6"/>
      <c r="AH27" s="6"/>
    </row>
    <row r="28" spans="1:34">
      <c r="A28" s="1"/>
      <c r="B28" s="2"/>
      <c r="C28" s="2"/>
      <c r="D28" s="3"/>
      <c r="E28" s="2"/>
      <c r="F28" s="2"/>
      <c r="G28" s="2"/>
      <c r="H28" s="2"/>
      <c r="I28" s="2"/>
      <c r="J28" s="2"/>
      <c r="K28" s="2"/>
      <c r="L28" s="2"/>
      <c r="M28" s="2"/>
      <c r="N28" s="4"/>
      <c r="O28" s="4"/>
      <c r="P28" s="4"/>
      <c r="Q28" s="4"/>
      <c r="R28" s="2"/>
      <c r="S28" s="2"/>
      <c r="T28" s="2"/>
      <c r="U28" s="2"/>
      <c r="V28" s="2"/>
      <c r="W28" s="2"/>
      <c r="X28" s="2"/>
      <c r="Y28" s="5"/>
      <c r="Z28" s="5"/>
      <c r="AA28" s="5"/>
      <c r="AB28" s="6"/>
      <c r="AC28" s="6"/>
      <c r="AD28" s="6"/>
      <c r="AE28" s="6"/>
      <c r="AF28" s="6"/>
      <c r="AG28" s="6"/>
      <c r="AH28" s="6"/>
    </row>
    <row r="29" spans="1:34">
      <c r="A29" s="1"/>
      <c r="B29" s="2"/>
      <c r="C29" s="2"/>
      <c r="D29" s="3"/>
      <c r="E29" s="2"/>
      <c r="F29" s="2"/>
      <c r="G29" s="2"/>
      <c r="H29" s="2"/>
      <c r="I29" s="2"/>
      <c r="J29" s="2"/>
      <c r="K29" s="2"/>
      <c r="L29" s="2"/>
      <c r="M29" s="2"/>
      <c r="N29" s="4"/>
      <c r="O29" s="4"/>
      <c r="P29" s="4"/>
      <c r="Q29" s="4"/>
      <c r="R29" s="2"/>
      <c r="S29" s="2"/>
      <c r="T29" s="2"/>
      <c r="U29" s="2"/>
      <c r="V29" s="2"/>
      <c r="W29" s="2"/>
      <c r="X29" s="2"/>
      <c r="Y29" s="5"/>
      <c r="Z29" s="5"/>
      <c r="AA29" s="5"/>
      <c r="AB29" s="6"/>
      <c r="AC29" s="6"/>
      <c r="AD29" s="6"/>
      <c r="AE29" s="6"/>
      <c r="AF29" s="6"/>
      <c r="AG29" s="6"/>
      <c r="AH29" s="6"/>
    </row>
    <row r="30" spans="1:34">
      <c r="A30" s="1"/>
      <c r="B30" s="2"/>
      <c r="C30" s="2"/>
      <c r="D30" s="3"/>
      <c r="E30" s="2"/>
      <c r="F30" s="2"/>
      <c r="G30" s="2"/>
      <c r="H30" s="2"/>
      <c r="I30" s="2"/>
      <c r="J30" s="2"/>
      <c r="K30" s="2"/>
      <c r="L30" s="2"/>
      <c r="M30" s="2"/>
      <c r="N30" s="4"/>
      <c r="O30" s="4"/>
      <c r="P30" s="4"/>
      <c r="Q30" s="4"/>
      <c r="R30" s="2"/>
      <c r="S30" s="2"/>
      <c r="T30" s="2"/>
      <c r="U30" s="2"/>
      <c r="V30" s="2"/>
      <c r="W30" s="2"/>
      <c r="X30" s="2"/>
      <c r="Y30" s="5"/>
      <c r="Z30" s="5"/>
      <c r="AA30" s="5"/>
      <c r="AB30" s="6"/>
      <c r="AC30" s="6"/>
      <c r="AD30" s="6"/>
      <c r="AE30" s="6"/>
      <c r="AF30" s="6"/>
      <c r="AG30" s="6"/>
      <c r="AH30" s="6"/>
    </row>
    <row r="31" spans="1:34">
      <c r="A31" s="1"/>
      <c r="B31" s="2"/>
      <c r="C31" s="2"/>
      <c r="D31" s="3"/>
      <c r="E31" s="2"/>
      <c r="F31" s="2"/>
      <c r="G31" s="2"/>
      <c r="H31" s="2"/>
      <c r="I31" s="2"/>
      <c r="J31" s="2"/>
      <c r="K31" s="2"/>
      <c r="L31" s="2"/>
      <c r="M31" s="2"/>
      <c r="N31" s="4"/>
      <c r="O31" s="4"/>
      <c r="P31" s="4"/>
      <c r="Q31" s="4"/>
      <c r="R31" s="2"/>
      <c r="S31" s="2"/>
      <c r="T31" s="2"/>
      <c r="U31" s="2"/>
      <c r="V31" s="2"/>
      <c r="W31" s="2"/>
      <c r="X31" s="2"/>
      <c r="Y31" s="5"/>
      <c r="Z31" s="5"/>
      <c r="AA31" s="5"/>
      <c r="AB31" s="6"/>
      <c r="AC31" s="6"/>
      <c r="AD31" s="6"/>
      <c r="AE31" s="6"/>
      <c r="AF31" s="6"/>
      <c r="AG31" s="6"/>
      <c r="AH31" s="6"/>
    </row>
    <row r="32" spans="1:34">
      <c r="A32" s="105"/>
      <c r="B32" s="5"/>
      <c r="C32" s="5"/>
      <c r="D32" s="106"/>
      <c r="E32" s="5"/>
      <c r="F32" s="5"/>
      <c r="G32" s="5"/>
      <c r="H32" s="5"/>
      <c r="I32" s="5"/>
      <c r="J32" s="5"/>
      <c r="K32" s="5"/>
      <c r="L32" s="5"/>
      <c r="M32" s="5"/>
      <c r="N32" s="107"/>
      <c r="O32" s="107"/>
      <c r="P32" s="107"/>
      <c r="Q32" s="107"/>
      <c r="R32" s="5"/>
      <c r="S32" s="5"/>
      <c r="T32" s="5"/>
      <c r="U32" s="5"/>
      <c r="V32" s="5"/>
      <c r="W32" s="5"/>
      <c r="X32" s="5"/>
      <c r="Y32" s="5"/>
      <c r="Z32" s="5"/>
      <c r="AA32" s="5"/>
      <c r="AB32" s="6"/>
      <c r="AC32" s="6"/>
      <c r="AD32" s="6"/>
      <c r="AE32" s="6"/>
      <c r="AF32" s="6"/>
      <c r="AG32" s="6"/>
      <c r="AH32" s="6"/>
    </row>
    <row r="33" spans="20:34">
      <c r="T33" s="111" t="e">
        <f t="shared" ref="T33:Y48" si="0">IF(AJ3=1,0,IF(AJ3=5,50,IF(AJ3=4,40,IF(AJ3=3,30,IF(AJ3=2,30,VLOOKUP($D3,$AX:$BJ,HLOOKUP(VLOOKUP(AJ3,$AO$32:$AQ$87,2,FALSE),$AX$1:$BJ$2,2,FALSE),FALSE))))))</f>
        <v>#N/A</v>
      </c>
      <c r="U33" s="111" t="e">
        <f t="shared" si="0"/>
        <v>#N/A</v>
      </c>
      <c r="V33" s="111" t="e">
        <f t="shared" si="0"/>
        <v>#N/A</v>
      </c>
      <c r="W33" s="111" t="e">
        <f t="shared" si="0"/>
        <v>#N/A</v>
      </c>
      <c r="X33" s="111" t="e">
        <f t="shared" si="0"/>
        <v>#N/A</v>
      </c>
      <c r="Y33" s="111" t="e">
        <f t="shared" si="0"/>
        <v>#N/A</v>
      </c>
      <c r="AA33" s="112">
        <v>1</v>
      </c>
    </row>
    <row r="34" spans="20:34">
      <c r="T34" s="111" t="e">
        <f t="shared" si="0"/>
        <v>#N/A</v>
      </c>
      <c r="U34" s="111" t="e">
        <f t="shared" si="0"/>
        <v>#N/A</v>
      </c>
      <c r="V34" s="111" t="e">
        <f t="shared" si="0"/>
        <v>#N/A</v>
      </c>
      <c r="W34" s="111" t="e">
        <f t="shared" si="0"/>
        <v>#N/A</v>
      </c>
      <c r="X34" s="111" t="e">
        <f t="shared" si="0"/>
        <v>#N/A</v>
      </c>
      <c r="Y34" s="111" t="e">
        <f t="shared" si="0"/>
        <v>#N/A</v>
      </c>
      <c r="AA34" s="112">
        <v>2</v>
      </c>
    </row>
    <row r="35" spans="20:34">
      <c r="T35" s="111" t="e">
        <f t="shared" si="0"/>
        <v>#N/A</v>
      </c>
      <c r="U35" s="111" t="e">
        <f t="shared" si="0"/>
        <v>#N/A</v>
      </c>
      <c r="V35" s="111" t="e">
        <f t="shared" si="0"/>
        <v>#N/A</v>
      </c>
      <c r="W35" s="111" t="e">
        <f t="shared" si="0"/>
        <v>#N/A</v>
      </c>
      <c r="X35" s="111" t="e">
        <f t="shared" si="0"/>
        <v>#N/A</v>
      </c>
      <c r="Y35" s="111" t="e">
        <f t="shared" si="0"/>
        <v>#N/A</v>
      </c>
      <c r="AA35" s="112">
        <v>3</v>
      </c>
    </row>
    <row r="36" spans="20:34">
      <c r="T36" s="111" t="e">
        <f t="shared" si="0"/>
        <v>#N/A</v>
      </c>
      <c r="U36" s="111" t="e">
        <f t="shared" si="0"/>
        <v>#N/A</v>
      </c>
      <c r="V36" s="111" t="e">
        <f t="shared" si="0"/>
        <v>#N/A</v>
      </c>
      <c r="W36" s="111" t="e">
        <f t="shared" si="0"/>
        <v>#N/A</v>
      </c>
      <c r="X36" s="111" t="e">
        <f t="shared" si="0"/>
        <v>#N/A</v>
      </c>
      <c r="Y36" s="111" t="e">
        <f t="shared" si="0"/>
        <v>#N/A</v>
      </c>
      <c r="AA36" s="112">
        <v>4</v>
      </c>
    </row>
    <row r="37" spans="20:34">
      <c r="T37" s="111" t="e">
        <f t="shared" si="0"/>
        <v>#N/A</v>
      </c>
      <c r="U37" s="111" t="e">
        <f t="shared" si="0"/>
        <v>#N/A</v>
      </c>
      <c r="V37" s="111" t="e">
        <f t="shared" si="0"/>
        <v>#N/A</v>
      </c>
      <c r="W37" s="111" t="e">
        <f t="shared" si="0"/>
        <v>#N/A</v>
      </c>
      <c r="X37" s="111" t="e">
        <f t="shared" si="0"/>
        <v>#N/A</v>
      </c>
      <c r="Y37" s="111" t="e">
        <f t="shared" si="0"/>
        <v>#N/A</v>
      </c>
      <c r="AA37" s="112">
        <v>5</v>
      </c>
    </row>
    <row r="38" spans="20:34">
      <c r="T38" s="111" t="e">
        <f t="shared" si="0"/>
        <v>#N/A</v>
      </c>
      <c r="U38" s="111" t="e">
        <f t="shared" si="0"/>
        <v>#N/A</v>
      </c>
      <c r="V38" s="111" t="e">
        <f t="shared" si="0"/>
        <v>#N/A</v>
      </c>
      <c r="W38" s="111" t="e">
        <f t="shared" si="0"/>
        <v>#N/A</v>
      </c>
      <c r="X38" s="111" t="e">
        <f t="shared" si="0"/>
        <v>#N/A</v>
      </c>
      <c r="Y38" s="111" t="e">
        <f t="shared" si="0"/>
        <v>#N/A</v>
      </c>
      <c r="AA38" s="112">
        <v>6</v>
      </c>
    </row>
    <row r="39" spans="20:34">
      <c r="T39" s="111" t="e">
        <f t="shared" si="0"/>
        <v>#N/A</v>
      </c>
      <c r="U39" s="111" t="e">
        <f t="shared" si="0"/>
        <v>#N/A</v>
      </c>
      <c r="V39" s="111" t="e">
        <f t="shared" si="0"/>
        <v>#N/A</v>
      </c>
      <c r="W39" s="111" t="e">
        <f t="shared" si="0"/>
        <v>#N/A</v>
      </c>
      <c r="X39" s="111" t="e">
        <f t="shared" si="0"/>
        <v>#N/A</v>
      </c>
      <c r="Y39" s="111" t="e">
        <f t="shared" si="0"/>
        <v>#N/A</v>
      </c>
      <c r="AA39" s="112">
        <v>7</v>
      </c>
    </row>
    <row r="40" spans="20:34">
      <c r="T40" s="111" t="e">
        <f t="shared" si="0"/>
        <v>#N/A</v>
      </c>
      <c r="U40" s="111" t="e">
        <f t="shared" si="0"/>
        <v>#N/A</v>
      </c>
      <c r="V40" s="111" t="e">
        <f t="shared" si="0"/>
        <v>#N/A</v>
      </c>
      <c r="W40" s="111" t="e">
        <f t="shared" si="0"/>
        <v>#N/A</v>
      </c>
      <c r="X40" s="111" t="e">
        <f t="shared" si="0"/>
        <v>#N/A</v>
      </c>
      <c r="Y40" s="111" t="e">
        <f t="shared" si="0"/>
        <v>#N/A</v>
      </c>
      <c r="AA40" s="112">
        <v>8</v>
      </c>
    </row>
    <row r="41" spans="20:34">
      <c r="T41" s="111" t="e">
        <f t="shared" si="0"/>
        <v>#N/A</v>
      </c>
      <c r="U41" s="111" t="e">
        <f t="shared" si="0"/>
        <v>#N/A</v>
      </c>
      <c r="V41" s="111" t="e">
        <f t="shared" si="0"/>
        <v>#N/A</v>
      </c>
      <c r="W41" s="111" t="e">
        <f t="shared" si="0"/>
        <v>#N/A</v>
      </c>
      <c r="X41" s="111" t="e">
        <f t="shared" si="0"/>
        <v>#N/A</v>
      </c>
      <c r="Y41" s="111" t="e">
        <f t="shared" si="0"/>
        <v>#N/A</v>
      </c>
      <c r="AA41" s="112">
        <v>9</v>
      </c>
    </row>
    <row r="42" spans="20:34">
      <c r="T42" s="111" t="e">
        <f t="shared" si="0"/>
        <v>#N/A</v>
      </c>
      <c r="U42" s="111" t="e">
        <f t="shared" si="0"/>
        <v>#N/A</v>
      </c>
      <c r="V42" s="111" t="e">
        <f t="shared" si="0"/>
        <v>#N/A</v>
      </c>
      <c r="W42" s="111" t="e">
        <f t="shared" si="0"/>
        <v>#N/A</v>
      </c>
      <c r="X42" s="111" t="e">
        <f t="shared" si="0"/>
        <v>#N/A</v>
      </c>
      <c r="Y42" s="111" t="e">
        <f t="shared" si="0"/>
        <v>#N/A</v>
      </c>
      <c r="AA42" s="112">
        <v>10</v>
      </c>
    </row>
    <row r="43" spans="20:34">
      <c r="T43" s="111" t="e">
        <f t="shared" si="0"/>
        <v>#N/A</v>
      </c>
      <c r="U43" s="111" t="e">
        <f t="shared" si="0"/>
        <v>#N/A</v>
      </c>
      <c r="V43" s="111" t="e">
        <f t="shared" si="0"/>
        <v>#N/A</v>
      </c>
      <c r="W43" s="111" t="e">
        <f t="shared" si="0"/>
        <v>#N/A</v>
      </c>
      <c r="X43" s="111" t="e">
        <f t="shared" si="0"/>
        <v>#N/A</v>
      </c>
      <c r="Y43" s="111" t="e">
        <f t="shared" si="0"/>
        <v>#N/A</v>
      </c>
      <c r="AA43" s="112">
        <v>11</v>
      </c>
    </row>
    <row r="44" spans="20:34">
      <c r="T44" s="111" t="e">
        <f t="shared" si="0"/>
        <v>#N/A</v>
      </c>
      <c r="U44" s="111" t="e">
        <f t="shared" si="0"/>
        <v>#N/A</v>
      </c>
      <c r="V44" s="111" t="e">
        <f t="shared" si="0"/>
        <v>#N/A</v>
      </c>
      <c r="W44" s="111" t="e">
        <f t="shared" si="0"/>
        <v>#N/A</v>
      </c>
      <c r="X44" s="111" t="e">
        <f t="shared" si="0"/>
        <v>#N/A</v>
      </c>
      <c r="Y44" s="111" t="e">
        <f t="shared" si="0"/>
        <v>#N/A</v>
      </c>
      <c r="AA44" s="112">
        <v>12</v>
      </c>
    </row>
    <row r="45" spans="20:34">
      <c r="T45" s="111" t="e">
        <f t="shared" si="0"/>
        <v>#N/A</v>
      </c>
      <c r="U45" s="111" t="e">
        <f t="shared" si="0"/>
        <v>#N/A</v>
      </c>
      <c r="V45" s="111" t="e">
        <f t="shared" si="0"/>
        <v>#N/A</v>
      </c>
      <c r="W45" s="111" t="e">
        <f t="shared" si="0"/>
        <v>#N/A</v>
      </c>
      <c r="X45" s="111" t="e">
        <f t="shared" si="0"/>
        <v>#N/A</v>
      </c>
      <c r="Y45" s="111" t="e">
        <f t="shared" si="0"/>
        <v>#N/A</v>
      </c>
      <c r="Z45" s="114"/>
      <c r="AA45" s="115">
        <v>13</v>
      </c>
      <c r="AB45" s="116"/>
      <c r="AC45" s="116"/>
      <c r="AD45" s="116"/>
      <c r="AE45" s="116"/>
      <c r="AF45" s="116"/>
      <c r="AG45" s="116"/>
      <c r="AH45" s="116"/>
    </row>
    <row r="46" spans="20:34">
      <c r="T46" s="111" t="e">
        <f>IF(AJ16=1,0,IF(AJ16=5,50,IF(AJ16=4,40,IF(AJ16=3,30,IF(AJ16=2,30,VLOOKUP(#REF!,$AX:$BJ,HLOOKUP(VLOOKUP(AJ16,$AO$32:$AQ$87,2,FALSE),$AX$1:$BJ$2,2,FALSE),FALSE))))))</f>
        <v>#REF!</v>
      </c>
      <c r="U46" s="111" t="e">
        <f>IF(AK16=1,0,IF(AK16=5,50,IF(AK16=4,40,IF(AK16=3,30,IF(AK16=2,30,VLOOKUP(#REF!,$AX:$BJ,HLOOKUP(VLOOKUP(AK16,$AO$32:$AQ$87,2,FALSE),$AX$1:$BJ$2,2,FALSE),FALSE))))))</f>
        <v>#REF!</v>
      </c>
      <c r="V46" s="111" t="e">
        <f>IF(AL16=1,0,IF(AL16=5,50,IF(AL16=4,40,IF(AL16=3,30,IF(AL16=2,30,VLOOKUP(#REF!,$AX:$BJ,HLOOKUP(VLOOKUP(AL16,$AO$32:$AQ$87,2,FALSE),$AX$1:$BJ$2,2,FALSE),FALSE))))))</f>
        <v>#REF!</v>
      </c>
      <c r="W46" s="111" t="e">
        <f>IF(AM16=1,0,IF(AM16=5,50,IF(AM16=4,40,IF(AM16=3,30,IF(AM16=2,30,VLOOKUP(#REF!,$AX:$BJ,HLOOKUP(VLOOKUP(AM16,$AO$32:$AQ$87,2,FALSE),$AX$1:$BJ$2,2,FALSE),FALSE))))))</f>
        <v>#REF!</v>
      </c>
      <c r="X46" s="111" t="e">
        <f>IF(AN16=1,0,IF(AN16=5,50,IF(AN16=4,40,IF(AN16=3,30,IF(AN16=2,30,VLOOKUP(#REF!,$AX:$BJ,HLOOKUP(VLOOKUP(AN16,$AO$32:$AQ$87,2,FALSE),$AX$1:$BJ$2,2,FALSE),FALSE))))))</f>
        <v>#REF!</v>
      </c>
      <c r="Y46" s="111" t="e">
        <f>IF(AO16=1,0,IF(AO16=5,50,IF(AO16=4,40,IF(AO16=3,30,IF(AO16=2,30,VLOOKUP(#REF!,$AX:$BJ,HLOOKUP(VLOOKUP(AO16,$AO$32:$AQ$87,2,FALSE),$AX$1:$BJ$2,2,FALSE),FALSE))))))</f>
        <v>#REF!</v>
      </c>
      <c r="AA46" s="112">
        <v>14</v>
      </c>
    </row>
    <row r="47" spans="20:34">
      <c r="T47" s="111" t="e">
        <f>IF(AJ17=1,0,IF(AJ17=5,50,IF(AJ17=4,40,IF(AJ17=3,30,IF(AJ17=2,30,VLOOKUP($D16,$AX:$BJ,HLOOKUP(VLOOKUP(AJ17,$AO$32:$AQ$87,2,FALSE),$AX$1:$BJ$2,2,FALSE),FALSE))))))</f>
        <v>#N/A</v>
      </c>
      <c r="U47" s="111" t="e">
        <f>IF(AK17=1,0,IF(AK17=5,50,IF(AK17=4,40,IF(AK17=3,30,IF(AK17=2,30,VLOOKUP($D16,$AX:$BJ,HLOOKUP(VLOOKUP(AK17,$AO$32:$AQ$87,2,FALSE),$AX$1:$BJ$2,2,FALSE),FALSE))))))</f>
        <v>#N/A</v>
      </c>
      <c r="V47" s="111" t="e">
        <f>IF(AL17=1,0,IF(AL17=5,50,IF(AL17=4,40,IF(AL17=3,30,IF(AL17=2,30,VLOOKUP($D16,$AX:$BJ,HLOOKUP(VLOOKUP(AL17,$AO$32:$AQ$87,2,FALSE),$AX$1:$BJ$2,2,FALSE),FALSE))))))</f>
        <v>#N/A</v>
      </c>
      <c r="W47" s="111" t="e">
        <f>IF(AM17=1,0,IF(AM17=5,50,IF(AM17=4,40,IF(AM17=3,30,IF(AM17=2,30,VLOOKUP($D16,$AX:$BJ,HLOOKUP(VLOOKUP(AM17,$AO$32:$AQ$87,2,FALSE),$AX$1:$BJ$2,2,FALSE),FALSE))))))</f>
        <v>#N/A</v>
      </c>
      <c r="X47" s="111" t="e">
        <f>IF(AN17=1,0,IF(AN17=5,50,IF(AN17=4,40,IF(AN17=3,30,IF(AN17=2,30,VLOOKUP($D16,$AX:$BJ,HLOOKUP(VLOOKUP(AN17,$AO$32:$AQ$87,2,FALSE),$AX$1:$BJ$2,2,FALSE),FALSE))))))</f>
        <v>#N/A</v>
      </c>
      <c r="Y47" s="111" t="e">
        <f>IF(AO17=1,0,IF(AO17=5,50,IF(AO17=4,40,IF(AO17=3,30,IF(AO17=2,30,VLOOKUP($D16,$AX:$BJ,HLOOKUP(VLOOKUP(AO17,$AO$32:$AQ$87,2,FALSE),$AX$1:$BJ$2,2,FALSE),FALSE))))))</f>
        <v>#N/A</v>
      </c>
      <c r="AA47" s="112">
        <v>15</v>
      </c>
    </row>
    <row r="48" spans="20:34">
      <c r="T48" s="111" t="e">
        <f t="shared" si="0"/>
        <v>#N/A</v>
      </c>
      <c r="U48" s="111" t="e">
        <f t="shared" si="0"/>
        <v>#N/A</v>
      </c>
      <c r="V48" s="111" t="e">
        <f t="shared" si="0"/>
        <v>#N/A</v>
      </c>
      <c r="W48" s="111" t="e">
        <f t="shared" si="0"/>
        <v>#N/A</v>
      </c>
      <c r="X48" s="111" t="e">
        <f t="shared" si="0"/>
        <v>#N/A</v>
      </c>
      <c r="Y48" s="111" t="e">
        <f t="shared" si="0"/>
        <v>#N/A</v>
      </c>
      <c r="AA48" s="112">
        <v>16</v>
      </c>
    </row>
  </sheetData>
  <mergeCells count="23">
    <mergeCell ref="N2:Q2"/>
    <mergeCell ref="C19:D25"/>
    <mergeCell ref="E19:F19"/>
    <mergeCell ref="G19:H19"/>
    <mergeCell ref="J19:K19"/>
    <mergeCell ref="E20:H20"/>
    <mergeCell ref="I20:K20"/>
    <mergeCell ref="L20:S20"/>
    <mergeCell ref="E23:H23"/>
    <mergeCell ref="L23:S23"/>
    <mergeCell ref="V20:W20"/>
    <mergeCell ref="E21:H21"/>
    <mergeCell ref="L21:S21"/>
    <mergeCell ref="V21:W21"/>
    <mergeCell ref="E22:H22"/>
    <mergeCell ref="I22:K22"/>
    <mergeCell ref="L22:S22"/>
    <mergeCell ref="V22:W22"/>
    <mergeCell ref="V23:W23"/>
    <mergeCell ref="E24:H24"/>
    <mergeCell ref="L24:S24"/>
    <mergeCell ref="V24:W24"/>
    <mergeCell ref="L25:S25"/>
  </mergeCells>
  <conditionalFormatting sqref="E3:H15 E18:H18">
    <cfRule type="cellIs" dxfId="29" priority="16" stopIfTrue="1" operator="greaterThanOrEqual">
      <formula>AQ3+1</formula>
    </cfRule>
    <cfRule type="cellIs" dxfId="28" priority="17" stopIfTrue="1" operator="lessThanOrEqual">
      <formula>AQ3-1</formula>
    </cfRule>
  </conditionalFormatting>
  <conditionalFormatting sqref="U19 U25:U26 W18 W3:W16 R18:U18 R3:U16">
    <cfRule type="cellIs" dxfId="27" priority="18" stopIfTrue="1" operator="equal">
      <formula>0</formula>
    </cfRule>
  </conditionalFormatting>
  <conditionalFormatting sqref="Y24:Y26">
    <cfRule type="cellIs" dxfId="26" priority="19" stopIfTrue="1" operator="equal">
      <formula>"0,0"</formula>
    </cfRule>
  </conditionalFormatting>
  <conditionalFormatting sqref="K18 K3:K16">
    <cfRule type="cellIs" dxfId="25" priority="20" stopIfTrue="1" operator="equal">
      <formula>"n/a"</formula>
    </cfRule>
  </conditionalFormatting>
  <conditionalFormatting sqref="L19:T19">
    <cfRule type="cellIs" dxfId="24" priority="21" stopIfTrue="1" operator="equal">
      <formula>0</formula>
    </cfRule>
  </conditionalFormatting>
  <conditionalFormatting sqref="N18:Q18 N3:Q16">
    <cfRule type="cellIs" dxfId="23" priority="22" stopIfTrue="1" operator="lessThanOrEqual">
      <formula>-1</formula>
    </cfRule>
  </conditionalFormatting>
  <conditionalFormatting sqref="V24:W24">
    <cfRule type="cellIs" dxfId="22" priority="23" stopIfTrue="1" operator="equal">
      <formula>-500</formula>
    </cfRule>
  </conditionalFormatting>
  <conditionalFormatting sqref="T24">
    <cfRule type="cellIs" dxfId="21" priority="24" stopIfTrue="1" operator="greaterThan">
      <formula>$V$24</formula>
    </cfRule>
  </conditionalFormatting>
  <conditionalFormatting sqref="X18 X3:X16">
    <cfRule type="cellIs" dxfId="20" priority="25" stopIfTrue="1" operator="equal">
      <formula>"Star"</formula>
    </cfRule>
    <cfRule type="cellIs" dxfId="19" priority="26" stopIfTrue="1" operator="equal">
      <formula>Y3</formula>
    </cfRule>
  </conditionalFormatting>
  <conditionalFormatting sqref="I18 I3:I16">
    <cfRule type="cellIs" dxfId="18" priority="29" stopIfTrue="1" operator="equal">
      <formula>0</formula>
    </cfRule>
    <cfRule type="cellIs" dxfId="17" priority="30" stopIfTrue="1" operator="equal">
      <formula>"Player type quantity surpassed"</formula>
    </cfRule>
  </conditionalFormatting>
  <conditionalFormatting sqref="Y18">
    <cfRule type="cellIs" dxfId="16" priority="27" stopIfTrue="1" operator="greaterThan">
      <formula>AU18</formula>
    </cfRule>
    <cfRule type="cellIs" dxfId="15" priority="28" stopIfTrue="1" operator="equal">
      <formula>0</formula>
    </cfRule>
  </conditionalFormatting>
  <conditionalFormatting sqref="E16:H16">
    <cfRule type="cellIs" dxfId="14" priority="33" stopIfTrue="1" operator="greaterThanOrEqual">
      <formula>AQ17+1</formula>
    </cfRule>
    <cfRule type="cellIs" dxfId="13" priority="34" stopIfTrue="1" operator="lessThanOrEqual">
      <formula>AQ17-1</formula>
    </cfRule>
  </conditionalFormatting>
  <conditionalFormatting sqref="E17:H17">
    <cfRule type="cellIs" dxfId="12" priority="9" stopIfTrue="1" operator="greaterThanOrEqual">
      <formula>AQ17+1</formula>
    </cfRule>
    <cfRule type="cellIs" dxfId="11" priority="10" stopIfTrue="1" operator="lessThanOrEqual">
      <formula>AQ17-1</formula>
    </cfRule>
  </conditionalFormatting>
  <conditionalFormatting sqref="W17 R17:U17">
    <cfRule type="cellIs" dxfId="10" priority="11" stopIfTrue="1" operator="equal">
      <formula>0</formula>
    </cfRule>
  </conditionalFormatting>
  <conditionalFormatting sqref="K17">
    <cfRule type="cellIs" dxfId="9" priority="12" stopIfTrue="1" operator="equal">
      <formula>"n/a"</formula>
    </cfRule>
  </conditionalFormatting>
  <conditionalFormatting sqref="N17:Q17">
    <cfRule type="cellIs" dxfId="8" priority="13" stopIfTrue="1" operator="lessThanOrEqual">
      <formula>-1</formula>
    </cfRule>
  </conditionalFormatting>
  <conditionalFormatting sqref="I17">
    <cfRule type="cellIs" dxfId="7" priority="14" stopIfTrue="1" operator="equal">
      <formula>0</formula>
    </cfRule>
    <cfRule type="cellIs" dxfId="6" priority="15" stopIfTrue="1" operator="equal">
      <formula>"Player type quantity surpassed"</formula>
    </cfRule>
  </conditionalFormatting>
  <conditionalFormatting sqref="X17">
    <cfRule type="cellIs" dxfId="5" priority="5" stopIfTrue="1" operator="equal">
      <formula>"Star"</formula>
    </cfRule>
    <cfRule type="cellIs" dxfId="4" priority="6" stopIfTrue="1" operator="equal">
      <formula>Y17</formula>
    </cfRule>
  </conditionalFormatting>
  <conditionalFormatting sqref="Y17">
    <cfRule type="cellIs" dxfId="3" priority="7" stopIfTrue="1" operator="greaterThan">
      <formula>AU17</formula>
    </cfRule>
    <cfRule type="cellIs" dxfId="2" priority="8" stopIfTrue="1" operator="equal">
      <formula>0</formula>
    </cfRule>
  </conditionalFormatting>
  <conditionalFormatting sqref="Y3:Y16">
    <cfRule type="cellIs" dxfId="1" priority="1" stopIfTrue="1" operator="equal">
      <formula>"Star"</formula>
    </cfRule>
    <cfRule type="cellIs" dxfId="0" priority="2" stopIfTrue="1" operator="equal">
      <formula>Z3</formula>
    </cfRule>
  </conditionalFormatting>
  <hyperlinks>
    <hyperlink ref="J25" r:id="rId1" xr:uid="{00000000-0004-0000-00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Wartsila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Huttu, Vesa</dc:creator>
  <cp:keywords/>
  <dc:description/>
  <cp:lastModifiedBy>Vesa Huttu</cp:lastModifiedBy>
  <cp:revision/>
  <dcterms:created xsi:type="dcterms:W3CDTF">2016-05-20T10:17:28Z</dcterms:created>
  <dcterms:modified xsi:type="dcterms:W3CDTF">2016-10-04T18:58:19Z</dcterms:modified>
  <cp:category/>
  <cp:contentStatus/>
</cp:coreProperties>
</file>