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360" yWindow="252"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25725" concurrentCalc="0"/>
</workbook>
</file>

<file path=xl/calcChain.xml><?xml version="1.0" encoding="utf-8"?>
<calcChain xmlns="http://schemas.openxmlformats.org/spreadsheetml/2006/main">
  <c r="E2" i="2"/>
  <c r="G2"/>
  <c r="K2"/>
  <c r="M2"/>
  <c r="N2"/>
  <c r="P2"/>
  <c r="Q2"/>
  <c r="S2"/>
  <c r="A7"/>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164"/>
  <c r="A165"/>
  <c r="A166"/>
  <c r="A167"/>
  <c r="A168"/>
  <c r="A169"/>
  <c r="A170"/>
  <c r="A171"/>
  <c r="A172"/>
  <c r="A173"/>
  <c r="A174"/>
  <c r="A175"/>
  <c r="A176"/>
  <c r="A177"/>
  <c r="A178"/>
  <c r="A179"/>
  <c r="A180"/>
  <c r="A181"/>
  <c r="A182"/>
  <c r="A183"/>
  <c r="A184"/>
  <c r="A185"/>
  <c r="A186"/>
  <c r="A187"/>
  <c r="A188"/>
  <c r="A189"/>
  <c r="A190"/>
  <c r="A191"/>
  <c r="A192"/>
  <c r="A193"/>
  <c r="A194"/>
  <c r="A195"/>
  <c r="A196"/>
  <c r="A197"/>
  <c r="A198"/>
  <c r="A199"/>
  <c r="A200"/>
  <c r="A201"/>
  <c r="A202"/>
  <c r="A203"/>
  <c r="A204"/>
  <c r="A205"/>
  <c r="A206"/>
  <c r="H7"/>
  <c r="J7"/>
  <c r="AA7"/>
  <c r="B7"/>
  <c r="AB7"/>
  <c r="AC7"/>
  <c r="H8"/>
  <c r="H2"/>
  <c r="J8"/>
  <c r="J2"/>
  <c r="AA8"/>
  <c r="B8"/>
  <c r="AB8"/>
  <c r="B2"/>
  <c r="AC8"/>
  <c r="H9"/>
  <c r="J9"/>
  <c r="AA9"/>
  <c r="B9"/>
  <c r="AB9"/>
  <c r="AC9"/>
  <c r="C2"/>
  <c r="H10"/>
  <c r="J10"/>
  <c r="AA10"/>
  <c r="B10"/>
  <c r="AB10"/>
  <c r="AC10"/>
  <c r="H11"/>
  <c r="J11"/>
  <c r="AA11"/>
  <c r="AB11"/>
  <c r="B11"/>
  <c r="AC11"/>
  <c r="H12"/>
  <c r="J12"/>
  <c r="AA12"/>
  <c r="B12"/>
  <c r="AB12"/>
  <c r="AC12"/>
  <c r="H13"/>
  <c r="J13"/>
  <c r="AA13"/>
  <c r="AB13"/>
  <c r="B13"/>
  <c r="AC13"/>
  <c r="H14"/>
  <c r="J14"/>
  <c r="AA14"/>
  <c r="B14"/>
  <c r="AB14"/>
  <c r="AC14"/>
  <c r="H15"/>
  <c r="J15"/>
  <c r="AA15"/>
  <c r="AB15"/>
  <c r="B15"/>
  <c r="AC15"/>
  <c r="H16"/>
  <c r="J16"/>
  <c r="AA16"/>
  <c r="B16"/>
  <c r="AB16"/>
  <c r="AC16"/>
  <c r="H17"/>
  <c r="J17"/>
  <c r="AA17"/>
  <c r="AB17"/>
  <c r="B17"/>
  <c r="AC17"/>
  <c r="H18"/>
  <c r="J18"/>
  <c r="AA18"/>
  <c r="B18"/>
  <c r="AB18"/>
  <c r="AC18"/>
  <c r="H19"/>
  <c r="J19"/>
  <c r="AA19"/>
  <c r="AB19"/>
  <c r="B19"/>
  <c r="AC19"/>
  <c r="H20"/>
  <c r="J20"/>
  <c r="AA20"/>
  <c r="B20"/>
  <c r="AB20"/>
  <c r="AC20"/>
  <c r="H21"/>
  <c r="J21"/>
  <c r="AA21"/>
  <c r="AB21"/>
  <c r="B21"/>
  <c r="AC21"/>
  <c r="H22"/>
  <c r="J22"/>
  <c r="AA22"/>
  <c r="B22"/>
  <c r="AB22"/>
  <c r="AC22"/>
  <c r="H23"/>
  <c r="J23"/>
  <c r="AA23"/>
  <c r="AB23"/>
  <c r="B23"/>
  <c r="AC23"/>
  <c r="H24"/>
  <c r="J24"/>
  <c r="AA24"/>
  <c r="B24"/>
  <c r="AB24"/>
  <c r="AC24"/>
  <c r="H25"/>
  <c r="J25"/>
  <c r="AA25"/>
  <c r="AB25"/>
  <c r="B25"/>
  <c r="AC25"/>
  <c r="H26"/>
  <c r="J26"/>
  <c r="AA26"/>
  <c r="B26"/>
  <c r="AB26"/>
  <c r="AC26"/>
  <c r="H27"/>
  <c r="J27"/>
  <c r="AA27"/>
  <c r="AB27"/>
  <c r="B27"/>
  <c r="AC27"/>
  <c r="H28"/>
  <c r="J28"/>
  <c r="AA28"/>
  <c r="B28"/>
  <c r="AB28"/>
  <c r="AC28"/>
  <c r="H29"/>
  <c r="J29"/>
  <c r="AA29"/>
  <c r="AB29"/>
  <c r="B29"/>
  <c r="AC29"/>
  <c r="H30"/>
  <c r="J30"/>
  <c r="AA30"/>
  <c r="B30"/>
  <c r="AB30"/>
  <c r="AC30"/>
  <c r="H31"/>
  <c r="J31"/>
  <c r="AA31"/>
  <c r="AB31"/>
  <c r="B31"/>
  <c r="AC31"/>
  <c r="H32"/>
  <c r="J32"/>
  <c r="AA32"/>
  <c r="B32"/>
  <c r="AB32"/>
  <c r="AC32"/>
  <c r="H33"/>
  <c r="J33"/>
  <c r="AA33"/>
  <c r="AB33"/>
  <c r="B33"/>
  <c r="AC33"/>
  <c r="H34"/>
  <c r="J34"/>
  <c r="AA34"/>
  <c r="B34"/>
  <c r="AB34"/>
  <c r="AC34"/>
  <c r="H35"/>
  <c r="J35"/>
  <c r="AA35"/>
  <c r="AB35"/>
  <c r="B35"/>
  <c r="AC35"/>
  <c r="H36"/>
  <c r="J36"/>
  <c r="AA36"/>
  <c r="B36"/>
  <c r="AB36"/>
  <c r="AC36"/>
  <c r="H37"/>
  <c r="J37"/>
  <c r="AA37"/>
  <c r="AB37"/>
  <c r="B37"/>
  <c r="AC37"/>
  <c r="H38"/>
  <c r="J38"/>
  <c r="AA38"/>
  <c r="B38"/>
  <c r="AB38"/>
  <c r="AC38"/>
  <c r="H39"/>
  <c r="J39"/>
  <c r="AA39"/>
  <c r="AB39"/>
  <c r="B39"/>
  <c r="AC39"/>
  <c r="H40"/>
  <c r="J40"/>
  <c r="AA40"/>
  <c r="B40"/>
  <c r="AB40"/>
  <c r="AC40"/>
  <c r="H41"/>
  <c r="J41"/>
  <c r="AA41"/>
  <c r="AB41"/>
  <c r="B41"/>
  <c r="AC41"/>
  <c r="H42"/>
  <c r="J42"/>
  <c r="AA42"/>
  <c r="B42"/>
  <c r="AB42"/>
  <c r="AC42"/>
  <c r="H43"/>
  <c r="J43"/>
  <c r="AA43"/>
  <c r="AB43"/>
  <c r="B43"/>
  <c r="AC43"/>
  <c r="H44"/>
  <c r="J44"/>
  <c r="AA44"/>
  <c r="B44"/>
  <c r="AB44"/>
  <c r="AC44"/>
  <c r="H45"/>
  <c r="J45"/>
  <c r="AA45"/>
  <c r="AB45"/>
  <c r="B45"/>
  <c r="AC45"/>
  <c r="H46"/>
  <c r="J46"/>
  <c r="AA46"/>
  <c r="B46"/>
  <c r="AB46"/>
  <c r="AC46"/>
  <c r="H47"/>
  <c r="J47"/>
  <c r="AA47"/>
  <c r="AB47"/>
  <c r="B47"/>
  <c r="AC47"/>
  <c r="H48"/>
  <c r="J48"/>
  <c r="AA48"/>
  <c r="B48"/>
  <c r="AB48"/>
  <c r="AC48"/>
  <c r="H49"/>
  <c r="J49"/>
  <c r="AA49"/>
  <c r="AB49"/>
  <c r="B49"/>
  <c r="AC49"/>
  <c r="H50"/>
  <c r="J50"/>
  <c r="AA50"/>
  <c r="B50"/>
  <c r="AB50"/>
  <c r="AC50"/>
  <c r="H51"/>
  <c r="J51"/>
  <c r="AA51"/>
  <c r="AB51"/>
  <c r="B51"/>
  <c r="AC51"/>
  <c r="H52"/>
  <c r="J52"/>
  <c r="AA52"/>
  <c r="B52"/>
  <c r="AB52"/>
  <c r="AC52"/>
  <c r="H53"/>
  <c r="J53"/>
  <c r="AA53"/>
  <c r="AB53"/>
  <c r="B53"/>
  <c r="AC53"/>
  <c r="H54"/>
  <c r="J54"/>
  <c r="AA54"/>
  <c r="B54"/>
  <c r="AB54"/>
  <c r="AC54"/>
  <c r="H55"/>
  <c r="J55"/>
  <c r="AA55"/>
  <c r="AB55"/>
  <c r="B55"/>
  <c r="AC55"/>
  <c r="H56"/>
  <c r="J56"/>
  <c r="AA56"/>
  <c r="B56"/>
  <c r="AB56"/>
  <c r="AC56"/>
  <c r="H57"/>
  <c r="J57"/>
  <c r="AA57"/>
  <c r="AB57"/>
  <c r="B57"/>
  <c r="AC57"/>
  <c r="H58"/>
  <c r="J58"/>
  <c r="AA58"/>
  <c r="B58"/>
  <c r="AB58"/>
  <c r="AC58"/>
  <c r="H59"/>
  <c r="J59"/>
  <c r="AA59"/>
  <c r="AB59"/>
  <c r="B59"/>
  <c r="AC59"/>
  <c r="H60"/>
  <c r="J60"/>
  <c r="AA60"/>
  <c r="B60"/>
  <c r="AB60"/>
  <c r="AC60"/>
  <c r="H61"/>
  <c r="J61"/>
  <c r="AA61"/>
  <c r="AB61"/>
  <c r="B61"/>
  <c r="AC61"/>
  <c r="H62"/>
  <c r="J62"/>
  <c r="AA62"/>
  <c r="B62"/>
  <c r="AB62"/>
  <c r="AC62"/>
  <c r="H63"/>
  <c r="J63"/>
  <c r="AA63"/>
  <c r="AB63"/>
  <c r="B63"/>
  <c r="AC63"/>
  <c r="H64"/>
  <c r="J64"/>
  <c r="AA64"/>
  <c r="B64"/>
  <c r="AB64"/>
  <c r="AC64"/>
  <c r="H65"/>
  <c r="J65"/>
  <c r="AA65"/>
  <c r="AB65"/>
  <c r="B65"/>
  <c r="AC65"/>
  <c r="H66"/>
  <c r="J66"/>
  <c r="AA66"/>
  <c r="B66"/>
  <c r="AB66"/>
  <c r="AC66"/>
  <c r="H67"/>
  <c r="J67"/>
  <c r="AA67"/>
  <c r="AB67"/>
  <c r="B67"/>
  <c r="AC67"/>
  <c r="H68"/>
  <c r="J68"/>
  <c r="AA68"/>
  <c r="B68"/>
  <c r="AB68"/>
  <c r="AC68"/>
  <c r="H69"/>
  <c r="J69"/>
  <c r="AA69"/>
  <c r="AB69"/>
  <c r="B69"/>
  <c r="AC69"/>
  <c r="H70"/>
  <c r="J70"/>
  <c r="AA70"/>
  <c r="B70"/>
  <c r="AB70"/>
  <c r="AC70"/>
  <c r="H71"/>
  <c r="J71"/>
  <c r="AA71"/>
  <c r="AB71"/>
  <c r="B71"/>
  <c r="AC71"/>
  <c r="H72"/>
  <c r="J72"/>
  <c r="AA72"/>
  <c r="B72"/>
  <c r="AB72"/>
  <c r="AC72"/>
  <c r="H73"/>
  <c r="J73"/>
  <c r="AA73"/>
  <c r="AB73"/>
  <c r="B73"/>
  <c r="AC73"/>
  <c r="H74"/>
  <c r="J74"/>
  <c r="AA74"/>
  <c r="B74"/>
  <c r="AB74"/>
  <c r="AC74"/>
  <c r="H75"/>
  <c r="J75"/>
  <c r="AA75"/>
  <c r="AB75"/>
  <c r="B75"/>
  <c r="AC75"/>
  <c r="H76"/>
  <c r="J76"/>
  <c r="AA76"/>
  <c r="B76"/>
  <c r="AB76"/>
  <c r="AC76"/>
  <c r="H77"/>
  <c r="J77"/>
  <c r="AA77"/>
  <c r="AB77"/>
  <c r="B77"/>
  <c r="AC77"/>
  <c r="H78"/>
  <c r="J78"/>
  <c r="AA78"/>
  <c r="B78"/>
  <c r="AB78"/>
  <c r="AC78"/>
  <c r="H79"/>
  <c r="J79"/>
  <c r="AA79"/>
  <c r="AB79"/>
  <c r="B79"/>
  <c r="AC79"/>
  <c r="H80"/>
  <c r="J80"/>
  <c r="AA80"/>
  <c r="B80"/>
  <c r="AB80"/>
  <c r="AC80"/>
  <c r="H81"/>
  <c r="J81"/>
  <c r="AA81"/>
  <c r="AB81"/>
  <c r="B81"/>
  <c r="AC81"/>
  <c r="H82"/>
  <c r="J82"/>
  <c r="AA82"/>
  <c r="B82"/>
  <c r="AB82"/>
  <c r="AC82"/>
  <c r="H83"/>
  <c r="J83"/>
  <c r="AA83"/>
  <c r="AB83"/>
  <c r="B83"/>
  <c r="AC83"/>
  <c r="H84"/>
  <c r="J84"/>
  <c r="AA84"/>
  <c r="B84"/>
  <c r="AB84"/>
  <c r="AC84"/>
  <c r="H85"/>
  <c r="J85"/>
  <c r="AA85"/>
  <c r="AB85"/>
  <c r="B85"/>
  <c r="AC85"/>
  <c r="H86"/>
  <c r="J86"/>
  <c r="AA86"/>
  <c r="B86"/>
  <c r="AB86"/>
  <c r="AC86"/>
  <c r="H87"/>
  <c r="J87"/>
  <c r="AA87"/>
  <c r="AB87"/>
  <c r="B87"/>
  <c r="AC87"/>
  <c r="H88"/>
  <c r="J88"/>
  <c r="AA88"/>
  <c r="B88"/>
  <c r="AB88"/>
  <c r="AC88"/>
  <c r="H89"/>
  <c r="J89"/>
  <c r="AA89"/>
  <c r="AB89"/>
  <c r="B89"/>
  <c r="AC89"/>
  <c r="H90"/>
  <c r="J90"/>
  <c r="AA90"/>
  <c r="B90"/>
  <c r="AB90"/>
  <c r="AC90"/>
  <c r="H91"/>
  <c r="J91"/>
  <c r="AA91"/>
  <c r="AB91"/>
  <c r="B91"/>
  <c r="AC91"/>
  <c r="H92"/>
  <c r="J92"/>
  <c r="AA92"/>
  <c r="B92"/>
  <c r="AB92"/>
  <c r="AC92"/>
  <c r="H93"/>
  <c r="J93"/>
  <c r="AA93"/>
  <c r="AB93"/>
  <c r="B93"/>
  <c r="AC93"/>
  <c r="H94"/>
  <c r="J94"/>
  <c r="AA94"/>
  <c r="B94"/>
  <c r="AB94"/>
  <c r="AC94"/>
  <c r="H95"/>
  <c r="J95"/>
  <c r="AA95"/>
  <c r="AB95"/>
  <c r="B95"/>
  <c r="AC95"/>
  <c r="H96"/>
  <c r="J96"/>
  <c r="AA96"/>
  <c r="B96"/>
  <c r="AB96"/>
  <c r="AC96"/>
  <c r="H97"/>
  <c r="J97"/>
  <c r="AA97"/>
  <c r="AB97"/>
  <c r="B97"/>
  <c r="AC97"/>
  <c r="H98"/>
  <c r="J98"/>
  <c r="AA98"/>
  <c r="B98"/>
  <c r="AB98"/>
  <c r="AC98"/>
  <c r="H99"/>
  <c r="J99"/>
  <c r="AA99"/>
  <c r="AB99"/>
  <c r="B99"/>
  <c r="AC99"/>
  <c r="H100"/>
  <c r="J100"/>
  <c r="AA100"/>
  <c r="B100"/>
  <c r="AB100"/>
  <c r="AC100"/>
  <c r="H101"/>
  <c r="J101"/>
  <c r="AA101"/>
  <c r="AB101"/>
  <c r="B101"/>
  <c r="AC101"/>
  <c r="H102"/>
  <c r="J102"/>
  <c r="AA102"/>
  <c r="B102"/>
  <c r="AB102"/>
  <c r="AC102"/>
  <c r="H103"/>
  <c r="J103"/>
  <c r="AA103"/>
  <c r="AB103"/>
  <c r="B103"/>
  <c r="AC103"/>
  <c r="H104"/>
  <c r="J104"/>
  <c r="AA104"/>
  <c r="B104"/>
  <c r="AB104"/>
  <c r="AC104"/>
  <c r="H105"/>
  <c r="J105"/>
  <c r="AA105"/>
  <c r="AB105"/>
  <c r="B105"/>
  <c r="AC105"/>
  <c r="H106"/>
  <c r="J106"/>
  <c r="AA106"/>
  <c r="B106"/>
  <c r="AB106"/>
  <c r="AC106"/>
  <c r="H107"/>
  <c r="J107"/>
  <c r="AA107"/>
  <c r="AB107"/>
  <c r="B107"/>
  <c r="AC107"/>
  <c r="H108"/>
  <c r="J108"/>
  <c r="AA108"/>
  <c r="B108"/>
  <c r="AB108"/>
  <c r="AC108"/>
  <c r="H109"/>
  <c r="J109"/>
  <c r="AA109"/>
  <c r="AB109"/>
  <c r="B109"/>
  <c r="AC109"/>
  <c r="H110"/>
  <c r="J110"/>
  <c r="AA110"/>
  <c r="B110"/>
  <c r="AB110"/>
  <c r="AC110"/>
  <c r="H111"/>
  <c r="J111"/>
  <c r="AA111"/>
  <c r="AB111"/>
  <c r="B111"/>
  <c r="AC111"/>
  <c r="H112"/>
  <c r="J112"/>
  <c r="AA112"/>
  <c r="B112"/>
  <c r="AB112"/>
  <c r="AC112"/>
  <c r="H113"/>
  <c r="J113"/>
  <c r="AA113"/>
  <c r="AB113"/>
  <c r="B113"/>
  <c r="AC113"/>
  <c r="H114"/>
  <c r="J114"/>
  <c r="AA114"/>
  <c r="B114"/>
  <c r="AB114"/>
  <c r="AC114"/>
  <c r="H115"/>
  <c r="J115"/>
  <c r="AA115"/>
  <c r="AB115"/>
  <c r="B115"/>
  <c r="AC115"/>
  <c r="H116"/>
  <c r="J116"/>
  <c r="AA116"/>
  <c r="B116"/>
  <c r="AB116"/>
  <c r="AC116"/>
  <c r="H117"/>
  <c r="J117"/>
  <c r="AA117"/>
  <c r="AB117"/>
  <c r="B117"/>
  <c r="AC117"/>
  <c r="H118"/>
  <c r="J118"/>
  <c r="AA118"/>
  <c r="B118"/>
  <c r="AB118"/>
  <c r="AC118"/>
  <c r="H119"/>
  <c r="J119"/>
  <c r="AA119"/>
  <c r="AB119"/>
  <c r="B119"/>
  <c r="AC119"/>
  <c r="H120"/>
  <c r="J120"/>
  <c r="AA120"/>
  <c r="B120"/>
  <c r="AB120"/>
  <c r="AC120"/>
  <c r="H121"/>
  <c r="J121"/>
  <c r="AA121"/>
  <c r="AB121"/>
  <c r="B121"/>
  <c r="AC121"/>
  <c r="H122"/>
  <c r="J122"/>
  <c r="AA122"/>
  <c r="B122"/>
  <c r="AB122"/>
  <c r="AC122"/>
  <c r="H123"/>
  <c r="J123"/>
  <c r="AA123"/>
  <c r="AB123"/>
  <c r="B123"/>
  <c r="AC123"/>
  <c r="H124"/>
  <c r="J124"/>
  <c r="AA124"/>
  <c r="B124"/>
  <c r="AB124"/>
  <c r="AC124"/>
  <c r="H125"/>
  <c r="J125"/>
  <c r="AA125"/>
  <c r="AB125"/>
  <c r="B125"/>
  <c r="AC125"/>
  <c r="H126"/>
  <c r="J126"/>
  <c r="AA126"/>
  <c r="B126"/>
  <c r="AB126"/>
  <c r="AC126"/>
  <c r="H127"/>
  <c r="J127"/>
  <c r="AA127"/>
  <c r="AB127"/>
  <c r="B127"/>
  <c r="AC127"/>
  <c r="H128"/>
  <c r="J128"/>
  <c r="AA128"/>
  <c r="B128"/>
  <c r="AB128"/>
  <c r="AC128"/>
  <c r="H129"/>
  <c r="J129"/>
  <c r="AA129"/>
  <c r="AB129"/>
  <c r="B129"/>
  <c r="AC129"/>
  <c r="H130"/>
  <c r="J130"/>
  <c r="AA130"/>
  <c r="B130"/>
  <c r="AB130"/>
  <c r="AC130"/>
  <c r="H131"/>
  <c r="J131"/>
  <c r="AA131"/>
  <c r="AB131"/>
  <c r="B131"/>
  <c r="AC131"/>
  <c r="H132"/>
  <c r="J132"/>
  <c r="AA132"/>
  <c r="B132"/>
  <c r="AB132"/>
  <c r="AC132"/>
  <c r="H133"/>
  <c r="J133"/>
  <c r="AA133"/>
  <c r="AB133"/>
  <c r="B133"/>
  <c r="AC133"/>
  <c r="H134"/>
  <c r="J134"/>
  <c r="AA134"/>
  <c r="B134"/>
  <c r="AB134"/>
  <c r="AC134"/>
  <c r="H135"/>
  <c r="J135"/>
  <c r="AA135"/>
  <c r="AB135"/>
  <c r="B135"/>
  <c r="AC135"/>
  <c r="H136"/>
  <c r="J136"/>
  <c r="AA136"/>
  <c r="B136"/>
  <c r="AB136"/>
  <c r="AC136"/>
  <c r="H137"/>
  <c r="J137"/>
  <c r="AA137"/>
  <c r="AB137"/>
  <c r="B137"/>
  <c r="AC137"/>
  <c r="H138"/>
  <c r="J138"/>
  <c r="AA138"/>
  <c r="B138"/>
  <c r="AB138"/>
  <c r="AC138"/>
  <c r="H139"/>
  <c r="J139"/>
  <c r="AA139"/>
  <c r="AB139"/>
  <c r="B139"/>
  <c r="AC139"/>
  <c r="H140"/>
  <c r="J140"/>
  <c r="AA140"/>
  <c r="B140"/>
  <c r="AB140"/>
  <c r="AC140"/>
  <c r="H141"/>
  <c r="J141"/>
  <c r="AA141"/>
  <c r="AB141"/>
  <c r="B141"/>
  <c r="AC141"/>
  <c r="H142"/>
  <c r="J142"/>
  <c r="AA142"/>
  <c r="B142"/>
  <c r="AB142"/>
  <c r="AC142"/>
  <c r="H143"/>
  <c r="J143"/>
  <c r="AA143"/>
  <c r="AB143"/>
  <c r="B143"/>
  <c r="AC143"/>
  <c r="H144"/>
  <c r="J144"/>
  <c r="AA144"/>
  <c r="B144"/>
  <c r="AB144"/>
  <c r="AC144"/>
  <c r="H145"/>
  <c r="J145"/>
  <c r="AA145"/>
  <c r="AB145"/>
  <c r="B145"/>
  <c r="AC145"/>
  <c r="H146"/>
  <c r="J146"/>
  <c r="AA146"/>
  <c r="B146"/>
  <c r="AB146"/>
  <c r="AC146"/>
  <c r="H147"/>
  <c r="J147"/>
  <c r="AA147"/>
  <c r="AB147"/>
  <c r="B147"/>
  <c r="AC147"/>
  <c r="H148"/>
  <c r="J148"/>
  <c r="AA148"/>
  <c r="B148"/>
  <c r="AB148"/>
  <c r="AC148"/>
  <c r="H149"/>
  <c r="J149"/>
  <c r="AA149"/>
  <c r="AB149"/>
  <c r="B149"/>
  <c r="AC149"/>
  <c r="H150"/>
  <c r="J150"/>
  <c r="AA150"/>
  <c r="B150"/>
  <c r="AB150"/>
  <c r="AC150"/>
  <c r="H151"/>
  <c r="J151"/>
  <c r="AA151"/>
  <c r="AB151"/>
  <c r="B151"/>
  <c r="AC151"/>
  <c r="H152"/>
  <c r="J152"/>
  <c r="AA152"/>
  <c r="B152"/>
  <c r="AB152"/>
  <c r="AC152"/>
  <c r="H153"/>
  <c r="J153"/>
  <c r="AA153"/>
  <c r="AB153"/>
  <c r="B153"/>
  <c r="AC153"/>
  <c r="H154"/>
  <c r="J154"/>
  <c r="AA154"/>
  <c r="B154"/>
  <c r="AB154"/>
  <c r="AC154"/>
  <c r="H155"/>
  <c r="J155"/>
  <c r="AA155"/>
  <c r="AB155"/>
  <c r="B155"/>
  <c r="AC155"/>
  <c r="H156"/>
  <c r="J156"/>
  <c r="AA156"/>
  <c r="B156"/>
  <c r="AB156"/>
  <c r="AC156"/>
  <c r="H157"/>
  <c r="J157"/>
  <c r="AA157"/>
  <c r="AB157"/>
  <c r="B157"/>
  <c r="AC157"/>
  <c r="H158"/>
  <c r="J158"/>
  <c r="AA158"/>
  <c r="B158"/>
  <c r="AB158"/>
  <c r="AC158"/>
  <c r="H159"/>
  <c r="J159"/>
  <c r="AA159"/>
  <c r="AB159"/>
  <c r="B159"/>
  <c r="AC159"/>
  <c r="H160"/>
  <c r="J160"/>
  <c r="AA160"/>
  <c r="B160"/>
  <c r="AB160"/>
  <c r="AC160"/>
  <c r="H161"/>
  <c r="J161"/>
  <c r="AA161"/>
  <c r="AB161"/>
  <c r="B161"/>
  <c r="AC161"/>
  <c r="H162"/>
  <c r="J162"/>
  <c r="AA162"/>
  <c r="B162"/>
  <c r="AB162"/>
  <c r="AC162"/>
  <c r="H163"/>
  <c r="J163"/>
  <c r="AA163"/>
  <c r="AB163"/>
  <c r="B163"/>
  <c r="AC163"/>
  <c r="H164"/>
  <c r="J164"/>
  <c r="AA164"/>
  <c r="B164"/>
  <c r="AB164"/>
  <c r="AC164"/>
  <c r="H165"/>
  <c r="J165"/>
  <c r="AA165"/>
  <c r="AB165"/>
  <c r="B165"/>
  <c r="AC165"/>
  <c r="H166"/>
  <c r="J166"/>
  <c r="AA166"/>
  <c r="B166"/>
  <c r="AB166"/>
  <c r="AC166"/>
  <c r="H167"/>
  <c r="J167"/>
  <c r="AA167"/>
  <c r="AB167"/>
  <c r="B167"/>
  <c r="AC167"/>
  <c r="H168"/>
  <c r="J168"/>
  <c r="AA168"/>
  <c r="B168"/>
  <c r="AB168"/>
  <c r="AC168"/>
  <c r="H169"/>
  <c r="J169"/>
  <c r="AA169"/>
  <c r="AB169"/>
  <c r="B169"/>
  <c r="AC169"/>
  <c r="H170"/>
  <c r="J170"/>
  <c r="AA170"/>
  <c r="B170"/>
  <c r="AB170"/>
  <c r="AC170"/>
  <c r="H171"/>
  <c r="J171"/>
  <c r="AA171"/>
  <c r="AB171"/>
  <c r="B171"/>
  <c r="AC171"/>
  <c r="H172"/>
  <c r="J172"/>
  <c r="AA172"/>
  <c r="B172"/>
  <c r="AB172"/>
  <c r="AC172"/>
  <c r="H173"/>
  <c r="J173"/>
  <c r="AA173"/>
  <c r="AB173"/>
  <c r="B173"/>
  <c r="AC173"/>
  <c r="H174"/>
  <c r="J174"/>
  <c r="AA174"/>
  <c r="B174"/>
  <c r="AB174"/>
  <c r="AC174"/>
  <c r="H175"/>
  <c r="J175"/>
  <c r="AA175"/>
  <c r="AB175"/>
  <c r="B175"/>
  <c r="AC175"/>
  <c r="H176"/>
  <c r="J176"/>
  <c r="AA176"/>
  <c r="B176"/>
  <c r="AB176"/>
  <c r="AC176"/>
  <c r="H177"/>
  <c r="J177"/>
  <c r="AA177"/>
  <c r="AB177"/>
  <c r="B177"/>
  <c r="AC177"/>
  <c r="H178"/>
  <c r="J178"/>
  <c r="AA178"/>
  <c r="B178"/>
  <c r="AB178"/>
  <c r="AC178"/>
  <c r="H179"/>
  <c r="J179"/>
  <c r="AA179"/>
  <c r="AB179"/>
  <c r="B179"/>
  <c r="AC179"/>
  <c r="H180"/>
  <c r="J180"/>
  <c r="AA180"/>
  <c r="B180"/>
  <c r="AB180"/>
  <c r="AC180"/>
  <c r="H181"/>
  <c r="J181"/>
  <c r="AA181"/>
  <c r="AB181"/>
  <c r="B181"/>
  <c r="AC181"/>
  <c r="H182"/>
  <c r="J182"/>
  <c r="AA182"/>
  <c r="B182"/>
  <c r="AB182"/>
  <c r="AC182"/>
  <c r="H183"/>
  <c r="J183"/>
  <c r="AA183"/>
  <c r="AB183"/>
  <c r="B183"/>
  <c r="AC183"/>
  <c r="H184"/>
  <c r="J184"/>
  <c r="AA184"/>
  <c r="B184"/>
  <c r="AB184"/>
  <c r="AC184"/>
  <c r="H185"/>
  <c r="J185"/>
  <c r="AA185"/>
  <c r="AB185"/>
  <c r="B185"/>
  <c r="AC185"/>
  <c r="H186"/>
  <c r="J186"/>
  <c r="AA186"/>
  <c r="B186"/>
  <c r="AB186"/>
  <c r="AC186"/>
  <c r="H187"/>
  <c r="J187"/>
  <c r="AA187"/>
  <c r="AB187"/>
  <c r="B187"/>
  <c r="AC187"/>
  <c r="H188"/>
  <c r="J188"/>
  <c r="AA188"/>
  <c r="B188"/>
  <c r="AB188"/>
  <c r="AC188"/>
  <c r="H189"/>
  <c r="J189"/>
  <c r="AA189"/>
  <c r="AB189"/>
  <c r="B189"/>
  <c r="AC189"/>
  <c r="H190"/>
  <c r="J190"/>
  <c r="AA190"/>
  <c r="B190"/>
  <c r="AB190"/>
  <c r="AC190"/>
  <c r="H191"/>
  <c r="J191"/>
  <c r="AA191"/>
  <c r="AB191"/>
  <c r="B191"/>
  <c r="AC191"/>
  <c r="H192"/>
  <c r="J192"/>
  <c r="AA192"/>
  <c r="B192"/>
  <c r="AB192"/>
  <c r="AC192"/>
  <c r="H193"/>
  <c r="J193"/>
  <c r="AA193"/>
  <c r="AB193"/>
  <c r="B193"/>
  <c r="AC193"/>
  <c r="H194"/>
  <c r="J194"/>
  <c r="AA194"/>
  <c r="B194"/>
  <c r="AB194"/>
  <c r="AC194"/>
  <c r="H195"/>
  <c r="J195"/>
  <c r="AA195"/>
  <c r="AB195"/>
  <c r="B195"/>
  <c r="AC195"/>
  <c r="H196"/>
  <c r="J196"/>
  <c r="AA196"/>
  <c r="B196"/>
  <c r="AB196"/>
  <c r="AC196"/>
  <c r="H197"/>
  <c r="J197"/>
  <c r="AA197"/>
  <c r="AB197"/>
  <c r="B197"/>
  <c r="AC197"/>
  <c r="H198"/>
  <c r="J198"/>
  <c r="AA198"/>
  <c r="B198"/>
  <c r="AB198"/>
  <c r="AC198"/>
  <c r="H199"/>
  <c r="J199"/>
  <c r="AA199"/>
  <c r="AB199"/>
  <c r="B199"/>
  <c r="AC199"/>
  <c r="H200"/>
  <c r="J200"/>
  <c r="AA200"/>
  <c r="B200"/>
  <c r="AB200"/>
  <c r="AC200"/>
  <c r="H201"/>
  <c r="J201"/>
  <c r="AA201"/>
  <c r="AB201"/>
  <c r="B201"/>
  <c r="AC201"/>
  <c r="H202"/>
  <c r="J202"/>
  <c r="AA202"/>
  <c r="B202"/>
  <c r="AB202"/>
  <c r="AC202"/>
  <c r="H203"/>
  <c r="J203"/>
  <c r="AA203"/>
  <c r="AB203"/>
  <c r="B203"/>
  <c r="AC203"/>
  <c r="H204"/>
  <c r="J204"/>
  <c r="AA204"/>
  <c r="B204"/>
  <c r="AB204"/>
  <c r="AC204"/>
  <c r="H205"/>
  <c r="J205"/>
  <c r="AA205"/>
  <c r="AB205"/>
  <c r="B205"/>
  <c r="AC205"/>
  <c r="H206"/>
  <c r="J206"/>
  <c r="AA206"/>
  <c r="B206"/>
  <c r="AB206"/>
  <c r="AC206"/>
  <c r="AB3" i="4"/>
  <c r="AC3"/>
  <c r="AD3"/>
  <c r="AE3"/>
  <c r="J3"/>
  <c r="AF3"/>
  <c r="AG3"/>
  <c r="AB4"/>
  <c r="AC4"/>
  <c r="AD4"/>
  <c r="AE4"/>
  <c r="AF4"/>
  <c r="AG4"/>
  <c r="J4"/>
  <c r="AW4"/>
  <c r="AB5"/>
  <c r="AC5"/>
  <c r="AD5"/>
  <c r="AE5"/>
  <c r="AF5"/>
  <c r="AG5"/>
  <c r="AW5"/>
  <c r="AW6"/>
  <c r="AW7"/>
  <c r="AW8"/>
  <c r="AW9"/>
  <c r="AW10"/>
  <c r="AW11"/>
  <c r="AW12"/>
  <c r="AW13"/>
  <c r="AW14"/>
  <c r="AW15"/>
  <c r="AW16"/>
  <c r="AW17"/>
  <c r="AW18"/>
  <c r="AW19"/>
  <c r="AW20"/>
  <c r="AW21"/>
  <c r="AW22"/>
  <c r="AW23"/>
  <c r="AW24"/>
  <c r="AW25"/>
  <c r="AW26"/>
  <c r="AW27"/>
  <c r="AW28"/>
  <c r="AW29"/>
  <c r="AW30"/>
  <c r="AW31"/>
  <c r="AW32"/>
  <c r="AW33"/>
  <c r="AW34"/>
  <c r="AW35"/>
  <c r="AW36"/>
  <c r="AW37"/>
  <c r="AW38"/>
  <c r="AW39"/>
  <c r="AW40"/>
  <c r="AW41"/>
  <c r="AW42"/>
  <c r="AW43"/>
  <c r="AW44"/>
  <c r="AW45"/>
  <c r="AW46"/>
  <c r="AW47"/>
  <c r="AW48"/>
  <c r="AW49"/>
  <c r="AW50"/>
  <c r="AW51"/>
  <c r="AW52"/>
  <c r="AW53"/>
  <c r="AW54"/>
  <c r="AW55"/>
  <c r="AW56"/>
  <c r="AW57"/>
  <c r="AW58"/>
  <c r="AW59"/>
  <c r="AW60"/>
  <c r="AW61"/>
  <c r="AW62"/>
  <c r="AW63"/>
  <c r="AW64"/>
  <c r="AW65"/>
  <c r="AW66"/>
  <c r="AW67"/>
  <c r="AW68"/>
  <c r="AW69"/>
  <c r="AW70"/>
  <c r="AW71"/>
  <c r="AW72"/>
  <c r="AW73"/>
  <c r="AW74"/>
  <c r="AW75"/>
  <c r="AW76"/>
  <c r="AW77"/>
  <c r="AW78"/>
  <c r="AW79"/>
  <c r="AW80"/>
  <c r="AW81"/>
  <c r="AW82"/>
  <c r="AW83"/>
  <c r="AW84"/>
  <c r="AW85"/>
  <c r="AW86"/>
  <c r="AW87"/>
  <c r="AW88"/>
  <c r="AW89"/>
  <c r="AW90"/>
  <c r="AW91"/>
  <c r="AW92"/>
  <c r="AW93"/>
  <c r="AW94"/>
  <c r="AW95"/>
  <c r="AW96"/>
  <c r="AW97"/>
  <c r="AW98"/>
  <c r="AW99"/>
  <c r="AW100"/>
  <c r="AW101"/>
  <c r="AW102"/>
  <c r="AW103"/>
  <c r="AW104"/>
  <c r="AW105"/>
  <c r="AW106"/>
  <c r="AW107"/>
  <c r="AW108"/>
  <c r="AW109"/>
  <c r="AW110"/>
  <c r="AW111"/>
  <c r="AW112"/>
  <c r="AW113"/>
  <c r="AW114"/>
  <c r="AW115"/>
  <c r="AW116"/>
  <c r="AW117"/>
  <c r="AW118"/>
  <c r="AW119"/>
  <c r="AW120"/>
  <c r="AW121"/>
  <c r="AW122"/>
  <c r="AW123"/>
  <c r="AW124"/>
  <c r="AW125"/>
  <c r="AW126"/>
  <c r="AW127"/>
  <c r="AW128"/>
  <c r="AW129"/>
  <c r="AW130"/>
  <c r="AW131"/>
  <c r="AW132"/>
  <c r="AW133"/>
  <c r="AW134"/>
  <c r="AW135"/>
  <c r="AW136"/>
  <c r="AW137"/>
  <c r="AW138"/>
  <c r="AW139"/>
  <c r="AW140"/>
  <c r="AW141"/>
  <c r="AW142"/>
  <c r="AW143"/>
  <c r="AB6"/>
  <c r="AC6"/>
  <c r="AD6"/>
  <c r="AE6"/>
  <c r="AF6"/>
  <c r="AG6"/>
  <c r="J6"/>
  <c r="AB7"/>
  <c r="AC7"/>
  <c r="AD7"/>
  <c r="AE7"/>
  <c r="AF7"/>
  <c r="AG7"/>
  <c r="AB8"/>
  <c r="AC8"/>
  <c r="AD8"/>
  <c r="AE8"/>
  <c r="AF8"/>
  <c r="AG8"/>
  <c r="AC9"/>
  <c r="AD9"/>
  <c r="AE9"/>
  <c r="AF9"/>
  <c r="AG9"/>
  <c r="AC10"/>
  <c r="AD10"/>
  <c r="AE10"/>
  <c r="AF10"/>
  <c r="AG10"/>
  <c r="AC11"/>
  <c r="AD11"/>
  <c r="AE11"/>
  <c r="AF11"/>
  <c r="AG11"/>
  <c r="AB12"/>
  <c r="AC12"/>
  <c r="AE12"/>
  <c r="AF12"/>
  <c r="AG12"/>
  <c r="AB13"/>
  <c r="AC13"/>
  <c r="AD13"/>
  <c r="AE13"/>
  <c r="AG13"/>
  <c r="AW144"/>
  <c r="AW145"/>
  <c r="AW146"/>
  <c r="AW147"/>
  <c r="AW148"/>
  <c r="AW149"/>
  <c r="AW150"/>
  <c r="AW151"/>
  <c r="AW152"/>
  <c r="AW153"/>
  <c r="AW154"/>
  <c r="AW155"/>
  <c r="AW156"/>
  <c r="AW157"/>
  <c r="AW158"/>
  <c r="AW159"/>
  <c r="AW160"/>
  <c r="AW161"/>
  <c r="AW162"/>
  <c r="AW163"/>
  <c r="AW164"/>
  <c r="AW165"/>
  <c r="AW166"/>
  <c r="AW167"/>
  <c r="AW168"/>
  <c r="AW169"/>
  <c r="AW170"/>
  <c r="AW171"/>
  <c r="AW172"/>
  <c r="AW173"/>
  <c r="AW174"/>
  <c r="AW175"/>
  <c r="AW176"/>
  <c r="AW177"/>
  <c r="AW178"/>
  <c r="AW179"/>
  <c r="AW180"/>
  <c r="AW181"/>
  <c r="AW182"/>
  <c r="AW183"/>
  <c r="AW184"/>
  <c r="AW185"/>
  <c r="AW186"/>
  <c r="AW187"/>
  <c r="AW188"/>
  <c r="AW189"/>
  <c r="AW190"/>
  <c r="AB14"/>
  <c r="J14"/>
  <c r="AC14"/>
  <c r="AD14"/>
  <c r="AE14"/>
  <c r="AF14"/>
  <c r="AG14"/>
  <c r="D15"/>
  <c r="AS15"/>
  <c r="AB15"/>
  <c r="J15"/>
  <c r="AC15"/>
  <c r="AD15"/>
  <c r="AE15"/>
  <c r="AF15"/>
  <c r="AG15"/>
  <c r="D16"/>
  <c r="AR16"/>
  <c r="AB16"/>
  <c r="AC16"/>
  <c r="J16"/>
  <c r="AD16"/>
  <c r="AE16"/>
  <c r="AF16"/>
  <c r="AG16"/>
  <c r="D17"/>
  <c r="AB17"/>
  <c r="AC17"/>
  <c r="AD17"/>
  <c r="AE17"/>
  <c r="J17"/>
  <c r="AF17"/>
  <c r="AG17"/>
  <c r="D18"/>
  <c r="AS18"/>
  <c r="AB18"/>
  <c r="AC18"/>
  <c r="AD18"/>
  <c r="AE18"/>
  <c r="AF18"/>
  <c r="AG18"/>
  <c r="I21"/>
  <c r="U24"/>
  <c r="U21"/>
  <c r="V21"/>
  <c r="X21"/>
  <c r="Y21"/>
  <c r="Y22"/>
  <c r="Y23"/>
  <c r="AQ24"/>
  <c r="U33"/>
  <c r="V33"/>
  <c r="W33"/>
  <c r="X33"/>
  <c r="Y33"/>
  <c r="AO33"/>
  <c r="AO34"/>
  <c r="AO35"/>
  <c r="AO36"/>
  <c r="AO37"/>
  <c r="AO38"/>
  <c r="AO39"/>
  <c r="AO40"/>
  <c r="AO41"/>
  <c r="AO42"/>
  <c r="AO43"/>
  <c r="AO44"/>
  <c r="AO45"/>
  <c r="AO46"/>
  <c r="AO47"/>
  <c r="AO48"/>
  <c r="AO49"/>
  <c r="AO50"/>
  <c r="AO51"/>
  <c r="AO52"/>
  <c r="AO53"/>
  <c r="AO54"/>
  <c r="AO55"/>
  <c r="AO56"/>
  <c r="AO57"/>
  <c r="AO58"/>
  <c r="AO59"/>
  <c r="U34"/>
  <c r="V34"/>
  <c r="W34"/>
  <c r="X34"/>
  <c r="Y34"/>
  <c r="U35"/>
  <c r="V35"/>
  <c r="W35"/>
  <c r="X35"/>
  <c r="Y35"/>
  <c r="T36"/>
  <c r="U36"/>
  <c r="V36"/>
  <c r="W36"/>
  <c r="X36"/>
  <c r="Y36"/>
  <c r="V37"/>
  <c r="W37"/>
  <c r="X37"/>
  <c r="Y37"/>
  <c r="V38"/>
  <c r="W38"/>
  <c r="X38"/>
  <c r="Y38"/>
  <c r="U39"/>
  <c r="V39"/>
  <c r="W39"/>
  <c r="X39"/>
  <c r="Y39"/>
  <c r="U40"/>
  <c r="V40"/>
  <c r="W40"/>
  <c r="X40"/>
  <c r="Y40"/>
  <c r="U41"/>
  <c r="V41"/>
  <c r="W41"/>
  <c r="X41"/>
  <c r="Y41"/>
  <c r="T42"/>
  <c r="U42"/>
  <c r="W42"/>
  <c r="X42"/>
  <c r="Y42"/>
  <c r="T43"/>
  <c r="U43"/>
  <c r="V43"/>
  <c r="W43"/>
  <c r="Y43"/>
  <c r="T44"/>
  <c r="U44"/>
  <c r="V44"/>
  <c r="W44"/>
  <c r="X44"/>
  <c r="Y44"/>
  <c r="T45"/>
  <c r="U45"/>
  <c r="V45"/>
  <c r="W45"/>
  <c r="X45"/>
  <c r="Y45"/>
  <c r="T46"/>
  <c r="U46"/>
  <c r="V46"/>
  <c r="W46"/>
  <c r="X46"/>
  <c r="Y46"/>
  <c r="T47"/>
  <c r="U47"/>
  <c r="V47"/>
  <c r="W47"/>
  <c r="X47"/>
  <c r="Y47"/>
  <c r="T48"/>
  <c r="U48"/>
  <c r="V48"/>
  <c r="W48"/>
  <c r="X48"/>
  <c r="Y48"/>
  <c r="A2" i="2"/>
  <c r="AR18" i="4"/>
  <c r="Y24"/>
  <c r="AT16"/>
  <c r="I16"/>
  <c r="F16"/>
  <c r="X16"/>
  <c r="K16"/>
  <c r="AQ16"/>
  <c r="AU16"/>
  <c r="H16"/>
  <c r="E16"/>
  <c r="G16"/>
  <c r="J8"/>
  <c r="J7"/>
  <c r="J5"/>
  <c r="AQ15"/>
  <c r="AU15"/>
  <c r="AT15"/>
  <c r="Y15"/>
  <c r="X15"/>
  <c r="K15"/>
  <c r="BU3"/>
  <c r="BT3"/>
  <c r="BU15"/>
  <c r="L24"/>
  <c r="Y16"/>
  <c r="AR15"/>
  <c r="E15"/>
  <c r="AS16"/>
  <c r="Y18"/>
  <c r="BU10"/>
  <c r="AT18"/>
  <c r="X18"/>
  <c r="BU7"/>
  <c r="BT7"/>
  <c r="AB11"/>
  <c r="AO60"/>
  <c r="AO61"/>
  <c r="AO62"/>
  <c r="AO63"/>
  <c r="AO64"/>
  <c r="AO65"/>
  <c r="AO66"/>
  <c r="AO67"/>
  <c r="AO68"/>
  <c r="AO69"/>
  <c r="AO70"/>
  <c r="AO71"/>
  <c r="AO72"/>
  <c r="AO73"/>
  <c r="AO74"/>
  <c r="AO75"/>
  <c r="AO76"/>
  <c r="AO77"/>
  <c r="AO78"/>
  <c r="AO79"/>
  <c r="AO80"/>
  <c r="AO81"/>
  <c r="AO82"/>
  <c r="AO83"/>
  <c r="AO84"/>
  <c r="AO85"/>
  <c r="AO86"/>
  <c r="AO87"/>
  <c r="AF13"/>
  <c r="J3" i="2"/>
  <c r="AD2"/>
  <c r="AT17" i="4"/>
  <c r="AQ17"/>
  <c r="I17"/>
  <c r="X17"/>
  <c r="K17"/>
  <c r="H17"/>
  <c r="AU17"/>
  <c r="G17"/>
  <c r="Y17"/>
  <c r="F17"/>
  <c r="AR17"/>
  <c r="AS17"/>
  <c r="J18"/>
  <c r="AD12"/>
  <c r="J12"/>
  <c r="H3" i="2"/>
  <c r="X24" i="4"/>
  <c r="BU2"/>
  <c r="J13"/>
  <c r="BU11"/>
  <c r="BT11"/>
  <c r="J11"/>
  <c r="BU12"/>
  <c r="BU4"/>
  <c r="BU14"/>
  <c r="BU13"/>
  <c r="AQ18"/>
  <c r="E17"/>
  <c r="AU18"/>
  <c r="BU8"/>
  <c r="BU16"/>
  <c r="BT10"/>
  <c r="BW10"/>
  <c r="BU6"/>
  <c r="BU5"/>
  <c r="BU9"/>
  <c r="BW3"/>
  <c r="V24"/>
  <c r="V20"/>
  <c r="Y20"/>
  <c r="Y25"/>
  <c r="BW11"/>
  <c r="K18"/>
  <c r="F18"/>
  <c r="G18"/>
  <c r="H18"/>
  <c r="E18"/>
  <c r="H15"/>
  <c r="F15"/>
  <c r="G15"/>
  <c r="BW7"/>
  <c r="BT15"/>
  <c r="BS15"/>
  <c r="BV15"/>
  <c r="BW15"/>
  <c r="M3" i="2"/>
  <c r="Q3"/>
  <c r="G3"/>
  <c r="K3"/>
  <c r="N3"/>
  <c r="E3"/>
  <c r="P3"/>
  <c r="T2"/>
  <c r="S3"/>
  <c r="B3"/>
  <c r="AB9" i="4"/>
  <c r="J9"/>
  <c r="BT2"/>
  <c r="BS2"/>
  <c r="C3" i="2"/>
  <c r="AB10" i="4"/>
  <c r="J10"/>
  <c r="A3" i="2"/>
  <c r="BT13" i="4"/>
  <c r="BW13"/>
  <c r="BW16"/>
  <c r="BV16"/>
  <c r="BT16"/>
  <c r="BS16"/>
  <c r="BT12"/>
  <c r="BW12"/>
  <c r="BT9"/>
  <c r="BT14"/>
  <c r="BW14"/>
  <c r="BT8"/>
  <c r="BT6"/>
  <c r="BT5"/>
  <c r="BT4"/>
  <c r="BS3"/>
  <c r="BS4"/>
  <c r="BS5"/>
  <c r="BS6"/>
  <c r="BS7"/>
  <c r="BS8"/>
  <c r="BS9"/>
  <c r="BS10"/>
  <c r="BS11"/>
  <c r="BS12"/>
  <c r="BS13"/>
  <c r="BS14"/>
  <c r="D3"/>
  <c r="D4"/>
  <c r="D5"/>
  <c r="D6"/>
  <c r="D7"/>
  <c r="D8"/>
  <c r="D9"/>
  <c r="D10"/>
  <c r="D11"/>
  <c r="D12"/>
  <c r="D13"/>
  <c r="D14"/>
  <c r="BV14"/>
  <c r="BW5"/>
  <c r="BW8"/>
  <c r="BW2"/>
  <c r="BW4"/>
  <c r="BW6"/>
  <c r="BW9"/>
  <c r="AT13"/>
  <c r="X43"/>
  <c r="AU13"/>
  <c r="X13"/>
  <c r="K13"/>
  <c r="AR13"/>
  <c r="AQ13"/>
  <c r="AS13"/>
  <c r="AQ9"/>
  <c r="T39"/>
  <c r="Y9"/>
  <c r="AR9"/>
  <c r="AS9"/>
  <c r="X9"/>
  <c r="H9"/>
  <c r="AT9"/>
  <c r="K9"/>
  <c r="G9"/>
  <c r="AR14"/>
  <c r="AT14"/>
  <c r="AU14"/>
  <c r="AS14"/>
  <c r="Y14"/>
  <c r="X14"/>
  <c r="F14"/>
  <c r="AQ14"/>
  <c r="AR10"/>
  <c r="X10"/>
  <c r="K10"/>
  <c r="AT10"/>
  <c r="AQ10"/>
  <c r="AS10"/>
  <c r="T40"/>
  <c r="Y10"/>
  <c r="AU10"/>
  <c r="V42"/>
  <c r="Y12"/>
  <c r="X12"/>
  <c r="K12"/>
  <c r="AT12"/>
  <c r="AQ12"/>
  <c r="AR12"/>
  <c r="AU12"/>
  <c r="AS12"/>
  <c r="F12"/>
  <c r="T33"/>
  <c r="T34"/>
  <c r="AQ11"/>
  <c r="T41"/>
  <c r="AU11"/>
  <c r="AR11"/>
  <c r="X11"/>
  <c r="AT11"/>
  <c r="AS11"/>
  <c r="T35"/>
  <c r="G14"/>
  <c r="T37"/>
  <c r="U37"/>
  <c r="H12"/>
  <c r="G12"/>
  <c r="G13"/>
  <c r="H13"/>
  <c r="F13"/>
  <c r="E10"/>
  <c r="H10"/>
  <c r="G10"/>
  <c r="F10"/>
  <c r="E9"/>
  <c r="AT5"/>
  <c r="AU5"/>
  <c r="AQ5"/>
  <c r="Y5"/>
  <c r="X5"/>
  <c r="E5"/>
  <c r="AR5"/>
  <c r="AS5"/>
  <c r="H5"/>
  <c r="E11"/>
  <c r="K11"/>
  <c r="AR6"/>
  <c r="AS6"/>
  <c r="AT6"/>
  <c r="AQ6"/>
  <c r="X6"/>
  <c r="F6"/>
  <c r="Y6"/>
  <c r="AU6"/>
  <c r="BV2"/>
  <c r="I15"/>
  <c r="H14"/>
  <c r="K14"/>
  <c r="BV10"/>
  <c r="I18"/>
  <c r="AU3"/>
  <c r="Y3"/>
  <c r="AT3"/>
  <c r="AR3"/>
  <c r="BV3"/>
  <c r="AQ3"/>
  <c r="AS3"/>
  <c r="BV7"/>
  <c r="X3"/>
  <c r="E3"/>
  <c r="BV6"/>
  <c r="BV4"/>
  <c r="BV13"/>
  <c r="BV11"/>
  <c r="BV9"/>
  <c r="BV12"/>
  <c r="AR4"/>
  <c r="AQ4"/>
  <c r="AS4"/>
  <c r="AT4"/>
  <c r="X4"/>
  <c r="K4"/>
  <c r="AU4"/>
  <c r="Y4"/>
  <c r="F11"/>
  <c r="Y11"/>
  <c r="H11"/>
  <c r="E12"/>
  <c r="E14"/>
  <c r="F9"/>
  <c r="Y13"/>
  <c r="E13"/>
  <c r="AQ7"/>
  <c r="AS7"/>
  <c r="AR7"/>
  <c r="Y7"/>
  <c r="X7"/>
  <c r="K7"/>
  <c r="AU7"/>
  <c r="AT7"/>
  <c r="G11"/>
  <c r="AU9"/>
  <c r="BV5"/>
  <c r="BV8"/>
  <c r="I7"/>
  <c r="H6"/>
  <c r="G5"/>
  <c r="H3"/>
  <c r="T38"/>
  <c r="U38"/>
  <c r="F7"/>
  <c r="I6"/>
  <c r="H4"/>
  <c r="I4"/>
  <c r="F4"/>
  <c r="G4"/>
  <c r="E4"/>
  <c r="F3"/>
  <c r="I3"/>
  <c r="AT8"/>
  <c r="X8"/>
  <c r="K8"/>
  <c r="AQ8"/>
  <c r="AU8"/>
  <c r="Y19"/>
  <c r="I23"/>
  <c r="Y8"/>
  <c r="AR8"/>
  <c r="AS8"/>
  <c r="G8"/>
  <c r="I8"/>
  <c r="F5"/>
  <c r="K5"/>
  <c r="E7"/>
  <c r="H7"/>
  <c r="E6"/>
  <c r="G7"/>
  <c r="I5"/>
  <c r="G3"/>
  <c r="K3"/>
  <c r="I14"/>
  <c r="I9"/>
  <c r="I11"/>
  <c r="I12"/>
  <c r="I13"/>
  <c r="I10"/>
  <c r="G6"/>
  <c r="K6"/>
  <c r="F8"/>
  <c r="H8"/>
  <c r="E8"/>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<sst xmlns="http://schemas.openxmlformats.org/spreadsheetml/2006/main" count="2795" uniqueCount="762">
  <si>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</si>
  <si>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</si>
  <si>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</si>
  <si>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</si>
  <si>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</si>
  <si>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</si>
  <si>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</si>
  <si>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</si>
  <si>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</si>
  <si>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</si>
  <si>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</si>
  <si>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</si>
  <si>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</si>
  <si>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</si>
  <si>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</si>
  <si>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</si>
  <si>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</si>
  <si>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</si>
  <si>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</si>
  <si>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</si>
  <si>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</si>
  <si>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</si>
  <si>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</si>
  <si>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</si>
  <si>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</si>
  <si>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</si>
  <si>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</si>
  <si>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</si>
  <si>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</si>
  <si>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</si>
  <si>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</si>
  <si>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</si>
  <si>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</si>
  <si>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</si>
  <si>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</si>
  <si>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</si>
  <si>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</si>
  <si>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</si>
  <si>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</si>
  <si>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</si>
  <si>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</si>
  <si>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</si>
  <si>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</si>
  <si>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</si>
  <si>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</si>
  <si>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</si>
  <si>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</si>
  <si>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</si>
  <si>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</si>
  <si>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</si>
  <si>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</si>
  <si>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</si>
  <si>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</si>
  <si>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</si>
  <si>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</si>
  <si>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</si>
  <si>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</si>
  <si>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</si>
  <si>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</si>
  <si>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</si>
  <si>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</si>
  <si>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</si>
  <si>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</si>
  <si>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</si>
  <si>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</si>
  <si>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</si>
  <si>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</si>
  <si>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</si>
  <si>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</si>
  <si>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</si>
  <si>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</si>
  <si>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</si>
  <si>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</si>
  <si>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</si>
  <si>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</si>
  <si>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</si>
  <si>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</si>
  <si>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</si>
  <si>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</si>
  <si>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</si>
  <si>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</si>
  <si>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</si>
  <si>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</si>
  <si>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</si>
  <si>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</si>
  <si>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</si>
  <si>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</si>
  <si>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</si>
  <si>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</si>
  <si>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</si>
  <si>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</si>
  <si>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</si>
  <si>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</si>
  <si>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</si>
  <si>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</si>
  <si>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</si>
  <si>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</si>
  <si>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</si>
  <si>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</si>
  <si>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</si>
  <si>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</si>
  <si>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</si>
  <si>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</si>
  <si>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</si>
  <si>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</si>
  <si>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</si>
  <si>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</si>
  <si>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</si>
  <si>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</si>
  <si>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</si>
  <si>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</si>
  <si>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</si>
  <si>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</si>
  <si>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</si>
  <si>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</si>
  <si>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</si>
  <si>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</si>
  <si>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</si>
  <si>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</si>
  <si>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</si>
  <si>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</si>
  <si>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</si>
  <si>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family val="2"/>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</si>
  <si>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</si>
  <si>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</si>
  <si>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</si>
  <si>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</si>
  <si>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</si>
  <si>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</si>
  <si>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</si>
  <si>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</si>
  <si>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</si>
  <si>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</si>
  <si>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</si>
  <si>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</si>
  <si>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</si>
  <si>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</si>
  <si>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</si>
  <si>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</si>
  <si>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</si>
  <si>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</si>
  <si>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</si>
  <si>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</si>
  <si>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</si>
  <si>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</si>
  <si>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</si>
  <si>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</si>
  <si>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</si>
  <si>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</si>
  <si>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</si>
  <si>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</si>
  <si>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</si>
  <si>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</si>
  <si>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</si>
  <si>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</si>
  <si>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</si>
  <si>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</si>
  <si>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</si>
  <si>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</si>
  <si>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</si>
  <si>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</si>
  <si>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</si>
  <si>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</si>
  <si>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</si>
  <si>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</si>
  <si>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</si>
  <si>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</si>
  <si>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</si>
  <si>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</si>
  <si>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</si>
  <si>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</si>
  <si>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</si>
  <si>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</si>
  <si>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</si>
  <si>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</si>
  <si>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</si>
  <si>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</si>
  <si>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</si>
  <si>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</si>
  <si>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</si>
  <si>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</si>
  <si>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</si>
  <si>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</si>
  <si>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</si>
  <si>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</si>
  <si>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</si>
  <si>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</si>
  <si>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</si>
  <si>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</si>
  <si>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</si>
  <si>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</si>
  <si>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</si>
  <si>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</si>
  <si>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</si>
  <si>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</si>
  <si>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</si>
  <si>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</si>
  <si>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</si>
  <si>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</si>
  <si>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</si>
  <si>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</si>
  <si>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</si>
  <si>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</si>
  <si>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</si>
  <si>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</si>
  <si>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</si>
  <si>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</si>
  <si>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</si>
  <si>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</si>
  <si>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</si>
  <si>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</si>
  <si>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</si>
  <si>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</si>
  <si>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</si>
  <si>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</si>
  <si>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</si>
  <si>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</si>
  <si>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</si>
  <si>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</si>
  <si>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</si>
  <si>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</si>
  <si>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</si>
  <si>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</si>
  <si>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</si>
  <si>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</si>
  <si>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</si>
  <si>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</si>
  <si>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</si>
  <si>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</si>
  <si>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</si>
  <si>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</si>
  <si>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</si>
  <si>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</si>
  <si>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</si>
  <si>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</si>
  <si>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</si>
  <si>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</si>
  <si>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</si>
  <si>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</si>
  <si>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</si>
  <si>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</si>
  <si>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</si>
  <si>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</si>
  <si>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</si>
  <si>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</si>
  <si>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</si>
  <si>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</si>
  <si>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</si>
  <si>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</si>
  <si>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</si>
  <si>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</si>
  <si>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</si>
  <si>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</si>
  <si>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</si>
  <si>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</si>
  <si>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</si>
  <si>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</si>
  <si>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</si>
  <si>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</si>
  <si>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</si>
  <si>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</si>
  <si>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</si>
  <si>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</si>
  <si>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</si>
  <si>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</si>
  <si>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</si>
  <si>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</si>
  <si>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</si>
  <si>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</si>
  <si>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</si>
  <si>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</si>
  <si>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</si>
  <si>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</si>
  <si>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</si>
  <si>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</si>
  <si>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</si>
  <si>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</si>
  <si>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</si>
  <si>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</si>
  <si>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</si>
  <si>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</si>
  <si>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</si>
  <si>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</si>
  <si>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</si>
  <si>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</si>
  <si>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</si>
  <si>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</si>
  <si>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</si>
  <si>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</si>
  <si>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</si>
  <si>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</si>
  <si>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</si>
  <si>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</si>
  <si>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</si>
  <si>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</si>
  <si>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</si>
  <si>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</si>
  <si>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</si>
  <si>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</si>
  <si>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</si>
  <si>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</si>
  <si>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</si>
  <si>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</si>
  <si>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</si>
  <si>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</si>
  <si>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</si>
  <si>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</si>
  <si>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</si>
  <si>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</si>
  <si>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</si>
  <si>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</si>
  <si>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</si>
  <si>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</si>
  <si>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</si>
  <si>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</si>
  <si>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</si>
  <si>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</si>
  <si>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</si>
  <si>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</si>
  <si>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</si>
  <si>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</si>
  <si>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</si>
  <si>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</si>
  <si>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</si>
  <si>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</si>
  <si>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</si>
  <si>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</si>
  <si>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</si>
  <si>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</si>
  <si>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</si>
  <si>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</si>
  <si>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</si>
  <si>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</si>
  <si>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</si>
  <si>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</si>
  <si>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</si>
  <si>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</si>
  <si>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</si>
  <si>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</si>
  <si>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</si>
  <si>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</si>
  <si>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</si>
  <si>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</si>
  <si>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</si>
  <si>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</si>
  <si>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</si>
  <si>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</si>
  <si>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</si>
  <si>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</si>
  <si>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</si>
  <si>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</si>
  <si>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</si>
  <si>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</si>
  <si>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</si>
  <si>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</si>
  <si>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</si>
  <si>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</si>
  <si>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</si>
  <si>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</si>
  <si>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</si>
  <si>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</si>
  <si>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</si>
  <si>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</si>
  <si>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</si>
  <si>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</si>
  <si>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</si>
  <si>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</si>
  <si>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</si>
  <si>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</si>
  <si>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</si>
  <si>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</si>
  <si>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</si>
  <si>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</si>
  <si>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</si>
  <si>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</si>
  <si>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</si>
  <si>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</si>
  <si>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</si>
  <si>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</si>
  <si>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</si>
  <si>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</si>
  <si>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</si>
  <si>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</si>
  <si>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</si>
  <si>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</si>
  <si>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</si>
  <si>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</si>
  <si>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</si>
  <si>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</si>
  <si>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</si>
  <si>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</si>
  <si>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</si>
  <si>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</si>
  <si>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</si>
  <si>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</si>
  <si>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</si>
  <si>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</si>
  <si>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</si>
  <si>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</si>
  <si>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</si>
  <si>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</si>
  <si>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</si>
  <si>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</si>
  <si>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</si>
  <si>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</si>
  <si>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</si>
  <si>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</si>
  <si>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</si>
  <si>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</si>
  <si>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</si>
  <si>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</si>
  <si>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</si>
  <si>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</si>
  <si>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</si>
  <si>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</si>
  <si>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</si>
  <si>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</si>
  <si>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</si>
  <si>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</si>
  <si>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</si>
  <si>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</si>
  <si>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</si>
  <si>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</si>
  <si>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</si>
  <si>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</si>
  <si>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</si>
  <si>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</si>
  <si>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</si>
  <si>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</si>
  <si>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</si>
  <si>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</si>
  <si>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</si>
  <si>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</si>
  <si>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</si>
  <si>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</si>
  <si>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</si>
  <si>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</si>
  <si>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</si>
  <si>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</si>
  <si>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</si>
  <si>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</si>
  <si>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</si>
  <si>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</si>
  <si>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</si>
  <si>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</si>
  <si>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</si>
  <si>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</si>
  <si>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</si>
  <si>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</si>
  <si>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</si>
  <si>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</si>
  <si>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</si>
  <si>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</si>
  <si>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</si>
  <si>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</si>
  <si>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</si>
  <si>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</si>
  <si>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</si>
  <si>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</si>
  <si>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</si>
  <si>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</si>
  <si>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</si>
  <si>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</si>
  <si>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</si>
  <si>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</si>
  <si>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</si>
  <si>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</si>
  <si>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</si>
  <si>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</si>
  <si>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</si>
  <si>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</si>
  <si>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</si>
  <si>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</si>
  <si>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</si>
  <si>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</si>
  <si>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</si>
  <si>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</si>
  <si>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</si>
  <si>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</si>
  <si>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</si>
  <si>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</si>
  <si>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</si>
  <si>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</si>
  <si>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</si>
  <si>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</si>
  <si>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</si>
  <si>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</si>
  <si>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</si>
  <si>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</si>
  <si>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</si>
  <si>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</si>
  <si>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</si>
  <si>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</si>
  <si>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</si>
  <si>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</si>
  <si>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</si>
  <si>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</si>
  <si>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</si>
  <si>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</si>
  <si>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</si>
  <si>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</si>
  <si>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</si>
  <si>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</si>
  <si>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</si>
  <si>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</si>
  <si>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</si>
  <si>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</si>
  <si>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</si>
  <si>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</si>
  <si>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</si>
  <si>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</si>
  <si>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</si>
  <si>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</si>
  <si>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</si>
  <si>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</si>
  <si>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</si>
  <si>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</si>
  <si>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</si>
  <si>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</si>
  <si>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</si>
  <si>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</si>
  <si>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</si>
  <si>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</si>
  <si>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</si>
  <si>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</si>
  <si>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</si>
  <si>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</si>
  <si>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</si>
  <si>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</si>
  <si>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</si>
  <si>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</si>
  <si>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</si>
  <si>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</si>
  <si>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</si>
  <si>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</si>
  <si>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</si>
  <si>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</si>
  <si>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</si>
  <si>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</si>
  <si>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</si>
  <si>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</si>
  <si>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</si>
  <si>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</si>
  <si>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</si>
  <si>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</si>
  <si>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</si>
  <si>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</si>
  <si>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</si>
  <si>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</si>
  <si>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</si>
  <si>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</si>
  <si>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</si>
  <si>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</si>
  <si>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</si>
  <si>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</si>
  <si>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</si>
  <si>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</si>
  <si>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</si>
  <si>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</si>
  <si>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</si>
  <si>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</si>
  <si>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</si>
  <si>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</si>
  <si>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</si>
  <si>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</si>
  <si>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</si>
  <si>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</si>
  <si>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</si>
  <si>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</si>
  <si>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</si>
  <si>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</si>
  <si>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</si>
  <si>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</si>
  <si>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</si>
  <si>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</si>
  <si>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</si>
  <si>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</si>
  <si>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</si>
  <si>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</si>
  <si>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</si>
  <si>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</si>
  <si>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</si>
  <si>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</si>
  <si>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</si>
  <si>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</si>
  <si>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</si>
  <si>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</si>
  <si>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</si>
  <si>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</si>
  <si>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</si>
  <si>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</si>
  <si>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</si>
  <si>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</si>
  <si>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</si>
  <si>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</si>
  <si>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</si>
  <si>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</si>
  <si>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</si>
  <si>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</si>
  <si>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</si>
  <si>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</si>
  <si>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</si>
  <si>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</si>
  <si>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</si>
  <si>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</si>
  <si>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</si>
  <si>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</si>
  <si>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</si>
  <si>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</si>
  <si>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</si>
  <si>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</si>
  <si>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</si>
  <si>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</si>
  <si>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</si>
  <si>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</si>
  <si>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</si>
  <si>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</si>
  <si>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</si>
  <si>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</si>
  <si>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</si>
  <si>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</si>
  <si>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</si>
  <si>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</si>
  <si>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</si>
  <si>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</si>
  <si>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</si>
  <si>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</si>
  <si>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</si>
  <si>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</si>
  <si>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</si>
  <si>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</si>
  <si>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</si>
  <si>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</si>
  <si>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</si>
  <si>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</si>
  <si>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</si>
  <si>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</si>
  <si>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</si>
  <si>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</si>
  <si>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</si>
  <si>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</si>
  <si>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</si>
  <si>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</si>
  <si>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</si>
  <si>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</si>
  <si>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</si>
  <si>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</si>
  <si>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</si>
  <si>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</si>
  <si>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</si>
  <si>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</si>
  <si>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</si>
  <si>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</si>
  <si>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</si>
  <si>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</si>
  <si>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</si>
  <si>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</si>
  <si>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</si>
  <si>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</si>
  <si>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</si>
  <si>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</si>
  <si>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</si>
  <si>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</si>
  <si>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</si>
  <si>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</si>
  <si>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</si>
  <si>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</si>
  <si>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</si>
  <si>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</si>
  <si>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</si>
  <si>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</si>
  <si>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</si>
  <si>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</si>
  <si>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</si>
  <si>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</si>
  <si>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</si>
  <si>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</si>
  <si>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</si>
  <si>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</si>
  <si>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</si>
  <si>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</si>
  <si>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</si>
  <si>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</si>
  <si>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</si>
  <si>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</si>
  <si>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</si>
  <si>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</si>
  <si>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</si>
  <si>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</si>
  <si>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</si>
  <si>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</si>
  <si>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</si>
  <si>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</si>
  <si>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</si>
  <si>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</si>
  <si>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</si>
  <si>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</si>
  <si>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</si>
  <si>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</si>
  <si>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</si>
  <si>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</si>
  <si>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</si>
  <si>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</si>
  <si>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</si>
  <si>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</si>
  <si>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</si>
  <si>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</si>
  <si>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</si>
  <si>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</si>
  <si>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</si>
  <si>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</si>
  <si>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</si>
  <si>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</si>
  <si>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</si>
  <si>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</si>
  <si>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</si>
  <si>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</si>
  <si>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</si>
  <si>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</si>
  <si>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</si>
  <si>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</si>
  <si>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</si>
  <si>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</si>
  <si>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</si>
  <si>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</si>
  <si>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</si>
  <si>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</si>
  <si>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</si>
  <si>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</si>
  <si>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</si>
  <si>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</si>
  <si>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</si>
  <si>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</si>
  <si>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</si>
  <si>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</si>
  <si>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</si>
  <si>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</si>
  <si>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</si>
  <si>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</si>
  <si>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</si>
  <si>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</si>
  <si>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</si>
  <si>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</si>
  <si>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</si>
  <si>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</si>
  <si>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</si>
  <si>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</si>
  <si>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</si>
  <si>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</si>
  <si>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</si>
  <si>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</si>
  <si>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</si>
  <si>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</si>
  <si>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</si>
  <si>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</si>
  <si>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</si>
  <si>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</si>
  <si>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</si>
  <si>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</si>
  <si>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</si>
  <si>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Les Kassos</t>
  </si>
  <si>
    <t>Knox</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</si>
</sst>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amily val="2"/>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amily val="2"/>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amily val="2"/>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Lien hypertexte" xfId="1" builtinId="8"/>
    <cellStyle name="Normal" xfId="0" builtinId="0"/>
    <cellStyle name="Pourcentag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F239"/>
  <sheetViews>
    <sheetView tabSelected="1" zoomScaleNormal="111" workbookViewId="0">
      <selection activeCell="AB21" sqref="AB21"/>
    </sheetView>
  </sheetViews>
  <sheetFormatPr baseColWidth="10" defaultColWidth="0" defaultRowHeight="0" customHeight="1" zeroHeight="1"/>
  <cols>
    <col min="1" max="1" width="1.88671875" style="30" customWidth="1"/>
    <col min="2" max="2" width="3.109375" style="30" customWidth="1"/>
    <col min="3" max="3" width="19.33203125" style="30" customWidth="1"/>
    <col min="4" max="4" width="21.33203125" style="50" customWidth="1"/>
    <col min="5" max="8" width="3" style="30" customWidth="1"/>
    <col min="9" max="9" width="30.88671875" style="30" customWidth="1"/>
    <col min="10" max="10" width="23" style="30" customWidth="1"/>
    <col min="11" max="11" width="1.88671875" style="30" customWidth="1"/>
    <col min="12" max="13" width="2.44140625" style="30" customWidth="1"/>
    <col min="14" max="17" width="2.109375" style="51" customWidth="1"/>
    <col min="18" max="21" width="3.33203125" style="30" customWidth="1"/>
    <col min="22" max="22" width="2.44140625" style="30" customWidth="1"/>
    <col min="23" max="23" width="3.33203125" style="30" customWidth="1"/>
    <col min="24" max="24" width="4" style="30" customWidth="1"/>
    <col min="25" max="25" width="6.5546875" style="30" customWidth="1"/>
    <col min="26" max="27" width="4.109375" style="30" customWidth="1"/>
    <col min="28" max="34" width="15.6640625" style="163" customWidth="1"/>
    <col min="35" max="35" width="2" style="61" customWidth="1"/>
    <col min="36" max="36" width="6.6640625" style="273" hidden="1" customWidth="1"/>
    <col min="37" max="41" width="6.6640625" style="272" hidden="1" customWidth="1"/>
    <col min="42" max="42" width="10.6640625" style="269" hidden="1" customWidth="1"/>
    <col min="43" max="43" width="14" style="30" hidden="1" customWidth="1"/>
    <col min="44" max="44" width="12.109375" style="30" hidden="1" customWidth="1"/>
    <col min="45" max="45" width="13.88671875" style="30" hidden="1" customWidth="1"/>
    <col min="46" max="46" width="12.6640625" style="30" hidden="1" customWidth="1"/>
    <col min="47" max="47" width="18.33203125" style="30" hidden="1" customWidth="1"/>
    <col min="48" max="48" width="17" style="30" hidden="1" customWidth="1"/>
    <col min="49" max="49" width="10.6640625" style="46" hidden="1" customWidth="1"/>
    <col min="50" max="50" width="14.88671875" style="35" hidden="1" customWidth="1"/>
    <col min="51" max="54" width="3.6640625" style="40" hidden="1" customWidth="1"/>
    <col min="55" max="55" width="29.88671875" style="42" hidden="1" customWidth="1"/>
    <col min="56" max="56" width="10.6640625" style="39" hidden="1" customWidth="1"/>
    <col min="57" max="57" width="13.88671875" style="45" hidden="1" customWidth="1"/>
    <col min="58" max="62" width="6.6640625" style="45" hidden="1" customWidth="1"/>
    <col min="63" max="64" width="10.6640625" style="45" hidden="1" customWidth="1"/>
    <col min="65" max="65" width="10.6640625" style="43" hidden="1" customWidth="1"/>
    <col min="66" max="66" width="10.6640625" style="44" hidden="1" customWidth="1"/>
    <col min="67" max="67" width="10.6640625" style="39" hidden="1" customWidth="1"/>
    <col min="68" max="68" width="11.6640625" style="39" hidden="1" customWidth="1"/>
    <col min="69" max="69" width="10.6640625" style="39" hidden="1" customWidth="1"/>
    <col min="70" max="70" width="10.6640625" style="45" hidden="1" customWidth="1"/>
    <col min="71" max="71" width="10.6640625" style="47" hidden="1" customWidth="1"/>
    <col min="72" max="72" width="14.5546875" style="45" hidden="1" customWidth="1"/>
    <col min="73" max="73" width="15.88671875" style="143" hidden="1" customWidth="1"/>
    <col min="74" max="76" width="10.6640625" style="45" hidden="1" customWidth="1"/>
    <col min="77" max="77" width="10.6640625" style="47" hidden="1" customWidth="1"/>
    <col min="78" max="78" width="13.6640625" style="30" hidden="1" customWidth="1"/>
    <col min="79" max="83" width="13.6640625" style="36" hidden="1" customWidth="1"/>
    <col min="84" max="84" width="13.6640625" style="30" hidden="1" customWidth="1"/>
    <col min="85" max="88" width="13.6640625" style="36" hidden="1" customWidth="1"/>
    <col min="89" max="91" width="13.6640625" style="30" hidden="1" customWidth="1"/>
    <col min="92" max="92" width="13.6640625" style="36" hidden="1" customWidth="1"/>
    <col min="93" max="94" width="13.6640625" style="30" hidden="1" customWidth="1"/>
    <col min="95" max="99" width="13.6640625" style="38" hidden="1" customWidth="1"/>
    <col min="100" max="100" width="13.6640625" style="30" hidden="1" customWidth="1"/>
    <col min="101" max="101" width="13.6640625" style="36" hidden="1" customWidth="1"/>
    <col min="102" max="102" width="13.6640625" style="30" hidden="1" customWidth="1"/>
    <col min="103" max="16384" width="10.664062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Orc Lineman</v>
      </c>
      <c r="BU2" s="141" t="str">
        <f>HLOOKUP(I$21,BZ$2:CW$16,2,FALSE)</f>
        <v>Orc Lineman</v>
      </c>
      <c r="BV2" s="25">
        <f t="shared" ref="BV2:BV14" si="2">IF(BU2=0,"",COUNTIF($D$3:$D$18,BU2))</f>
        <v>0</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5">
        <v>1</v>
      </c>
      <c r="C3" s="60"/>
      <c r="D3" s="8" t="str">
        <f t="shared" ref="D3:D18" si="4">IF(AP3&lt;=1,"",VLOOKUP(AP3,BS:BT,2,FALSE))</f>
        <v>Troll</v>
      </c>
      <c r="E3" s="9">
        <f t="shared" ref="E3:E18" si="5">IF(D3&lt;&gt;"",IF(X3="Star",VLOOKUP(D3,$AX:$BD,2,FALSE),VLOOKUP(D3,$AX:$BD,2,FALSE)+N3+IF(AJ3=2,1)+IF(AK3=2,1)+IF(AL3=2,1)+IF(AM3=2,1)+IF(AN3=2,1)+IF(AO3=2,1)),"")</f>
        <v>4</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Loner, Always Hungry, Mighty Blow, Really Stupid, Regeneration, Throw Team-Mate</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110000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7</v>
      </c>
      <c r="AQ3" s="32">
        <f t="shared" ref="AQ3:AQ18" si="19">VLOOKUP(D3,$AX:$BD,2,FALSE)</f>
        <v>4</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110000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 xml:space="preserve">Goblin </v>
      </c>
      <c r="BU3" s="141" t="str">
        <f>HLOOKUP(I$21,BZ$2:CW$16,3,FALSE)</f>
        <v xml:space="preserve">Goblin </v>
      </c>
      <c r="BV3" s="25">
        <f t="shared" si="2"/>
        <v>2</v>
      </c>
      <c r="BW3" s="25">
        <f t="shared" si="3"/>
        <v>4</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6">
        <v>2</v>
      </c>
      <c r="C4" s="60"/>
      <c r="D4" s="8" t="str">
        <f t="shared" si="4"/>
        <v>Black Orc</v>
      </c>
      <c r="E4" s="9">
        <f t="shared" si="5"/>
        <v>4</v>
      </c>
      <c r="F4" s="10">
        <f t="shared" si="6"/>
        <v>4</v>
      </c>
      <c r="G4" s="11">
        <f t="shared" si="7"/>
        <v>2</v>
      </c>
      <c r="H4" s="12">
        <f t="shared" si="8"/>
        <v>9</v>
      </c>
      <c r="I4" s="201">
        <f t="shared" si="9"/>
        <v>0</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100000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5</v>
      </c>
      <c r="AQ4" s="32">
        <f t="shared" si="19"/>
        <v>4</v>
      </c>
      <c r="AR4" s="32">
        <f t="shared" si="20"/>
        <v>4</v>
      </c>
      <c r="AS4" s="32">
        <f t="shared" si="21"/>
        <v>2</v>
      </c>
      <c r="AT4" s="32">
        <f t="shared" si="22"/>
        <v>9</v>
      </c>
      <c r="AU4" s="217">
        <f t="shared" si="23"/>
        <v>100000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Orc Thrower</v>
      </c>
      <c r="BU4" s="141" t="str">
        <f>HLOOKUP(I$21,BZ$2:CW$16,4,FALSE)</f>
        <v>Orc Thrower</v>
      </c>
      <c r="BV4" s="25">
        <f t="shared" si="2"/>
        <v>1</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5">
        <v>3</v>
      </c>
      <c r="C5" s="60"/>
      <c r="D5" s="8" t="str">
        <f t="shared" si="4"/>
        <v>Black Orc</v>
      </c>
      <c r="E5" s="9">
        <f t="shared" si="5"/>
        <v>4</v>
      </c>
      <c r="F5" s="10">
        <f t="shared" si="6"/>
        <v>4</v>
      </c>
      <c r="G5" s="11">
        <f t="shared" si="7"/>
        <v>2</v>
      </c>
      <c r="H5" s="12">
        <f t="shared" si="8"/>
        <v>9</v>
      </c>
      <c r="I5" s="201">
        <f t="shared" si="9"/>
        <v>0</v>
      </c>
      <c r="J5" s="282" t="str">
        <f t="shared" si="24"/>
        <v>Block</v>
      </c>
      <c r="K5" s="13" t="str">
        <f t="shared" si="10"/>
        <v/>
      </c>
      <c r="L5" s="116"/>
      <c r="M5" s="116"/>
      <c r="N5" s="117"/>
      <c r="O5" s="118"/>
      <c r="P5" s="119"/>
      <c r="Q5" s="120"/>
      <c r="R5" s="121"/>
      <c r="S5" s="122"/>
      <c r="T5" s="121"/>
      <c r="U5" s="122"/>
      <c r="V5" s="123"/>
      <c r="W5" s="124"/>
      <c r="X5" s="211">
        <f t="shared" si="11"/>
        <v>0</v>
      </c>
      <c r="Y5" s="128">
        <f t="shared" si="12"/>
        <v>100000</v>
      </c>
      <c r="Z5" s="244"/>
      <c r="AA5" s="266"/>
      <c r="AB5" s="286" t="str">
        <f t="shared" si="13"/>
        <v>Block</v>
      </c>
      <c r="AC5" s="286" t="str">
        <f t="shared" si="14"/>
        <v/>
      </c>
      <c r="AD5" s="286" t="str">
        <f t="shared" si="15"/>
        <v/>
      </c>
      <c r="AE5" s="286" t="str">
        <f t="shared" si="16"/>
        <v/>
      </c>
      <c r="AF5" s="286" t="str">
        <f t="shared" si="17"/>
        <v/>
      </c>
      <c r="AG5" s="286" t="str">
        <f t="shared" si="18"/>
        <v/>
      </c>
      <c r="AH5" s="302"/>
      <c r="AI5" s="231"/>
      <c r="AJ5" s="283">
        <v>6</v>
      </c>
      <c r="AK5" s="283">
        <v>1</v>
      </c>
      <c r="AL5" s="283">
        <v>1</v>
      </c>
      <c r="AM5" s="283">
        <v>1</v>
      </c>
      <c r="AN5" s="283">
        <v>1</v>
      </c>
      <c r="AO5" s="283">
        <v>1</v>
      </c>
      <c r="AP5" s="37">
        <v>5</v>
      </c>
      <c r="AQ5" s="32">
        <f t="shared" si="19"/>
        <v>4</v>
      </c>
      <c r="AR5" s="32">
        <f t="shared" si="20"/>
        <v>4</v>
      </c>
      <c r="AS5" s="32">
        <f t="shared" si="21"/>
        <v>2</v>
      </c>
      <c r="AT5" s="32">
        <f t="shared" si="22"/>
        <v>9</v>
      </c>
      <c r="AU5" s="217">
        <f t="shared" si="23"/>
        <v>100000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Black Orc</v>
      </c>
      <c r="BU5" s="141" t="str">
        <f>HLOOKUP(I$21,BZ$2:CW$16,5,FALSE)</f>
        <v>Black Orc</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6">
        <v>4</v>
      </c>
      <c r="C6" s="60"/>
      <c r="D6" s="8" t="str">
        <f t="shared" si="4"/>
        <v>Black Orc</v>
      </c>
      <c r="E6" s="9">
        <f t="shared" si="5"/>
        <v>4</v>
      </c>
      <c r="F6" s="10">
        <f t="shared" si="6"/>
        <v>4</v>
      </c>
      <c r="G6" s="11">
        <f t="shared" si="7"/>
        <v>2</v>
      </c>
      <c r="H6" s="12">
        <f t="shared" si="8"/>
        <v>9</v>
      </c>
      <c r="I6" s="201">
        <f t="shared" si="9"/>
        <v>0</v>
      </c>
      <c r="J6" s="282" t="str">
        <f t="shared" si="24"/>
        <v>Guard</v>
      </c>
      <c r="K6" s="13" t="str">
        <f t="shared" si="10"/>
        <v/>
      </c>
      <c r="L6" s="116"/>
      <c r="M6" s="116"/>
      <c r="N6" s="117"/>
      <c r="O6" s="118"/>
      <c r="P6" s="119"/>
      <c r="Q6" s="120"/>
      <c r="R6" s="121"/>
      <c r="S6" s="122"/>
      <c r="T6" s="121"/>
      <c r="U6" s="122"/>
      <c r="V6" s="123"/>
      <c r="W6" s="124"/>
      <c r="X6" s="211">
        <f t="shared" si="11"/>
        <v>0</v>
      </c>
      <c r="Y6" s="128">
        <f t="shared" si="12"/>
        <v>100000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5</v>
      </c>
      <c r="AQ6" s="32">
        <f t="shared" si="19"/>
        <v>4</v>
      </c>
      <c r="AR6" s="32">
        <f t="shared" si="20"/>
        <v>4</v>
      </c>
      <c r="AS6" s="32">
        <f t="shared" si="21"/>
        <v>2</v>
      </c>
      <c r="AT6" s="32">
        <f t="shared" si="22"/>
        <v>9</v>
      </c>
      <c r="AU6" s="217">
        <f t="shared" si="23"/>
        <v>100000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Orc Blitzer</v>
      </c>
      <c r="BU6" s="141" t="str">
        <f>HLOOKUP(I$21,BZ$2:CW$16,6,FALSE)</f>
        <v>Orc Blitzer</v>
      </c>
      <c r="BV6" s="25">
        <f t="shared" si="2"/>
        <v>4</v>
      </c>
      <c r="BW6" s="25">
        <f t="shared" si="3"/>
        <v>4</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c r="A7" s="4"/>
      <c r="B7" s="245">
        <v>5</v>
      </c>
      <c r="C7" s="60"/>
      <c r="D7" s="8" t="str">
        <f t="shared" si="4"/>
        <v>Black Orc</v>
      </c>
      <c r="E7" s="9">
        <f t="shared" si="5"/>
        <v>4</v>
      </c>
      <c r="F7" s="10">
        <f t="shared" si="6"/>
        <v>4</v>
      </c>
      <c r="G7" s="11">
        <f t="shared" si="7"/>
        <v>2</v>
      </c>
      <c r="H7" s="12">
        <f t="shared" si="8"/>
        <v>9</v>
      </c>
      <c r="I7" s="201">
        <f t="shared" si="9"/>
        <v>0</v>
      </c>
      <c r="J7" s="282" t="str">
        <f t="shared" si="24"/>
        <v/>
      </c>
      <c r="K7" s="13" t="str">
        <f t="shared" si="10"/>
        <v/>
      </c>
      <c r="L7" s="116"/>
      <c r="M7" s="116"/>
      <c r="N7" s="117"/>
      <c r="O7" s="118"/>
      <c r="P7" s="119"/>
      <c r="Q7" s="120"/>
      <c r="R7" s="121"/>
      <c r="S7" s="122"/>
      <c r="T7" s="121"/>
      <c r="U7" s="122"/>
      <c r="V7" s="123"/>
      <c r="W7" s="124"/>
      <c r="X7" s="211">
        <f t="shared" si="11"/>
        <v>0</v>
      </c>
      <c r="Y7" s="128">
        <f t="shared" si="12"/>
        <v>80000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5</v>
      </c>
      <c r="AQ7" s="32">
        <f t="shared" si="19"/>
        <v>4</v>
      </c>
      <c r="AR7" s="32">
        <f t="shared" si="20"/>
        <v>4</v>
      </c>
      <c r="AS7" s="32">
        <f t="shared" si="21"/>
        <v>2</v>
      </c>
      <c r="AT7" s="32">
        <f t="shared" si="22"/>
        <v>9</v>
      </c>
      <c r="AU7" s="217">
        <f t="shared" si="23"/>
        <v>80000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Troll</v>
      </c>
      <c r="BU7" s="141" t="str">
        <f>HLOOKUP(I$21,BZ$2:CW$16,7,FALSE)</f>
        <v>Troll</v>
      </c>
      <c r="BV7" s="25">
        <f t="shared" si="2"/>
        <v>1</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6">
        <v>6</v>
      </c>
      <c r="C8" s="60"/>
      <c r="D8" s="8" t="str">
        <f t="shared" si="4"/>
        <v>Orc Blitzer</v>
      </c>
      <c r="E8" s="9">
        <f t="shared" si="5"/>
        <v>6</v>
      </c>
      <c r="F8" s="10">
        <f t="shared" si="6"/>
        <v>3</v>
      </c>
      <c r="G8" s="11">
        <f t="shared" si="7"/>
        <v>3</v>
      </c>
      <c r="H8" s="12">
        <f t="shared" si="8"/>
        <v>9</v>
      </c>
      <c r="I8" s="201" t="str">
        <f t="shared" si="9"/>
        <v>Block</v>
      </c>
      <c r="J8" s="282" t="str">
        <f t="shared" si="24"/>
        <v>Guard</v>
      </c>
      <c r="K8" s="13" t="str">
        <f t="shared" si="10"/>
        <v/>
      </c>
      <c r="L8" s="116"/>
      <c r="M8" s="116"/>
      <c r="N8" s="117"/>
      <c r="O8" s="118"/>
      <c r="P8" s="119"/>
      <c r="Q8" s="120"/>
      <c r="R8" s="121"/>
      <c r="S8" s="122"/>
      <c r="T8" s="121"/>
      <c r="U8" s="122"/>
      <c r="V8" s="123"/>
      <c r="W8" s="124"/>
      <c r="X8" s="211">
        <f t="shared" si="11"/>
        <v>0</v>
      </c>
      <c r="Y8" s="128">
        <f t="shared" si="12"/>
        <v>100000</v>
      </c>
      <c r="Z8" s="244"/>
      <c r="AA8" s="266"/>
      <c r="AB8" s="286" t="str">
        <f t="shared" si="13"/>
        <v>Guard</v>
      </c>
      <c r="AC8" s="286" t="str">
        <f t="shared" si="14"/>
        <v/>
      </c>
      <c r="AD8" s="286" t="str">
        <f t="shared" si="15"/>
        <v/>
      </c>
      <c r="AE8" s="286" t="str">
        <f t="shared" si="16"/>
        <v/>
      </c>
      <c r="AF8" s="286" t="str">
        <f t="shared" si="17"/>
        <v/>
      </c>
      <c r="AG8" s="286" t="str">
        <f t="shared" si="18"/>
        <v/>
      </c>
      <c r="AH8" s="302"/>
      <c r="AI8" s="231"/>
      <c r="AJ8" s="283">
        <v>39</v>
      </c>
      <c r="AK8" s="283">
        <v>1</v>
      </c>
      <c r="AL8" s="283">
        <v>1</v>
      </c>
      <c r="AM8" s="283">
        <v>1</v>
      </c>
      <c r="AN8" s="283">
        <v>1</v>
      </c>
      <c r="AO8" s="283">
        <v>1</v>
      </c>
      <c r="AP8" s="37">
        <v>6</v>
      </c>
      <c r="AQ8" s="32">
        <f t="shared" si="19"/>
        <v>6</v>
      </c>
      <c r="AR8" s="32">
        <f t="shared" si="20"/>
        <v>3</v>
      </c>
      <c r="AS8" s="32">
        <f t="shared" si="21"/>
        <v>3</v>
      </c>
      <c r="AT8" s="32">
        <f t="shared" si="22"/>
        <v>9</v>
      </c>
      <c r="AU8" s="217">
        <f t="shared" si="23"/>
        <v>100000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*Scrappa Sorehead</v>
      </c>
      <c r="BU8" s="141" t="str">
        <f>HLOOKUP(I$21,BZ$2:CW$16,8,FALSE)</f>
        <v>*Scrappa Sorehead</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5">
        <v>7</v>
      </c>
      <c r="C9" s="60"/>
      <c r="D9" s="8" t="str">
        <f t="shared" si="4"/>
        <v>Orc Blitzer</v>
      </c>
      <c r="E9" s="9">
        <f t="shared" si="5"/>
        <v>6</v>
      </c>
      <c r="F9" s="10">
        <f t="shared" si="6"/>
        <v>3</v>
      </c>
      <c r="G9" s="11">
        <f t="shared" si="7"/>
        <v>3</v>
      </c>
      <c r="H9" s="12">
        <f t="shared" si="8"/>
        <v>9</v>
      </c>
      <c r="I9" s="201" t="str">
        <f t="shared" si="9"/>
        <v>Block</v>
      </c>
      <c r="J9" s="282" t="str">
        <f t="shared" si="24"/>
        <v>Guard</v>
      </c>
      <c r="K9" s="13" t="str">
        <f t="shared" si="10"/>
        <v/>
      </c>
      <c r="L9" s="116"/>
      <c r="M9" s="116"/>
      <c r="N9" s="117"/>
      <c r="O9" s="118"/>
      <c r="P9" s="119"/>
      <c r="Q9" s="120"/>
      <c r="R9" s="121"/>
      <c r="S9" s="122"/>
      <c r="T9" s="121"/>
      <c r="U9" s="122"/>
      <c r="V9" s="123"/>
      <c r="W9" s="124"/>
      <c r="X9" s="211">
        <f t="shared" si="11"/>
        <v>0</v>
      </c>
      <c r="Y9" s="128">
        <f t="shared" si="12"/>
        <v>100000</v>
      </c>
      <c r="Z9" s="244"/>
      <c r="AA9" s="266"/>
      <c r="AB9" s="286" t="str">
        <f t="shared" si="13"/>
        <v>Guard</v>
      </c>
      <c r="AC9" s="286" t="str">
        <f t="shared" si="14"/>
        <v/>
      </c>
      <c r="AD9" s="286" t="str">
        <f t="shared" si="15"/>
        <v/>
      </c>
      <c r="AE9" s="286" t="str">
        <f t="shared" si="16"/>
        <v/>
      </c>
      <c r="AF9" s="286" t="str">
        <f t="shared" si="17"/>
        <v/>
      </c>
      <c r="AG9" s="286" t="str">
        <f t="shared" si="18"/>
        <v/>
      </c>
      <c r="AH9" s="302"/>
      <c r="AI9" s="231"/>
      <c r="AJ9" s="283">
        <v>39</v>
      </c>
      <c r="AK9" s="283">
        <v>1</v>
      </c>
      <c r="AL9" s="283">
        <v>1</v>
      </c>
      <c r="AM9" s="283">
        <v>1</v>
      </c>
      <c r="AN9" s="283">
        <v>1</v>
      </c>
      <c r="AO9" s="283">
        <v>1</v>
      </c>
      <c r="AP9" s="37">
        <v>6</v>
      </c>
      <c r="AQ9" s="32">
        <f t="shared" si="19"/>
        <v>6</v>
      </c>
      <c r="AR9" s="32">
        <f t="shared" si="20"/>
        <v>3</v>
      </c>
      <c r="AS9" s="32">
        <f t="shared" si="21"/>
        <v>3</v>
      </c>
      <c r="AT9" s="32">
        <f t="shared" si="22"/>
        <v>9</v>
      </c>
      <c r="AU9" s="217">
        <f t="shared" si="23"/>
        <v>100000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*Bomber Dribblesnot</v>
      </c>
      <c r="BU9" s="141" t="str">
        <f>HLOOKUP(I$21,BZ$2:CW$16,9,FALSE)</f>
        <v>*Bomber Dribblesnot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6">
        <v>8</v>
      </c>
      <c r="C10" s="60"/>
      <c r="D10" s="8" t="str">
        <f t="shared" si="4"/>
        <v>Orc Blitzer</v>
      </c>
      <c r="E10" s="9">
        <f t="shared" si="5"/>
        <v>6</v>
      </c>
      <c r="F10" s="10">
        <f t="shared" si="6"/>
        <v>3</v>
      </c>
      <c r="G10" s="11">
        <f t="shared" si="7"/>
        <v>3</v>
      </c>
      <c r="H10" s="12">
        <f t="shared" si="8"/>
        <v>9</v>
      </c>
      <c r="I10" s="201" t="str">
        <f t="shared" si="9"/>
        <v>Block</v>
      </c>
      <c r="J10" s="282" t="str">
        <f t="shared" si="24"/>
        <v>Frenzy</v>
      </c>
      <c r="K10" s="13" t="str">
        <f t="shared" si="10"/>
        <v/>
      </c>
      <c r="L10" s="116"/>
      <c r="M10" s="116"/>
      <c r="N10" s="117"/>
      <c r="O10" s="118"/>
      <c r="P10" s="119"/>
      <c r="Q10" s="120"/>
      <c r="R10" s="121"/>
      <c r="S10" s="122"/>
      <c r="T10" s="121"/>
      <c r="U10" s="122"/>
      <c r="V10" s="123"/>
      <c r="W10" s="124"/>
      <c r="X10" s="211">
        <f t="shared" si="11"/>
        <v>0</v>
      </c>
      <c r="Y10" s="128">
        <f t="shared" si="12"/>
        <v>100000</v>
      </c>
      <c r="Z10" s="244"/>
      <c r="AA10" s="266"/>
      <c r="AB10" s="286" t="str">
        <f t="shared" si="13"/>
        <v>Frenzy</v>
      </c>
      <c r="AC10" s="286" t="str">
        <f t="shared" si="14"/>
        <v/>
      </c>
      <c r="AD10" s="286" t="str">
        <f t="shared" si="15"/>
        <v/>
      </c>
      <c r="AE10" s="286" t="str">
        <f t="shared" si="16"/>
        <v/>
      </c>
      <c r="AF10" s="286" t="str">
        <f t="shared" si="17"/>
        <v/>
      </c>
      <c r="AG10" s="286" t="str">
        <f t="shared" si="18"/>
        <v/>
      </c>
      <c r="AH10" s="302"/>
      <c r="AI10" s="231"/>
      <c r="AJ10" s="283">
        <v>10</v>
      </c>
      <c r="AK10" s="283">
        <v>1</v>
      </c>
      <c r="AL10" s="283">
        <v>1</v>
      </c>
      <c r="AM10" s="283">
        <v>1</v>
      </c>
      <c r="AN10" s="283">
        <v>1</v>
      </c>
      <c r="AO10" s="283">
        <v>1</v>
      </c>
      <c r="AP10" s="37">
        <v>6</v>
      </c>
      <c r="AQ10" s="32">
        <f t="shared" si="19"/>
        <v>6</v>
      </c>
      <c r="AR10" s="32">
        <f t="shared" si="20"/>
        <v>3</v>
      </c>
      <c r="AS10" s="32">
        <f t="shared" si="21"/>
        <v>3</v>
      </c>
      <c r="AT10" s="32">
        <f t="shared" si="22"/>
        <v>9</v>
      </c>
      <c r="AU10" s="217">
        <f t="shared" si="23"/>
        <v>100000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*Ugroth Bolgrot </v>
      </c>
      <c r="BU10" s="141" t="str">
        <f>HLOOKUP(I$21,BZ$2:CW$16,10,FALSE)</f>
        <v xml:space="preserve">*Ugroth Bolgrot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c r="A11" s="4"/>
      <c r="B11" s="245">
        <v>9</v>
      </c>
      <c r="C11" s="60"/>
      <c r="D11" s="8" t="str">
        <f t="shared" si="4"/>
        <v>Orc Blitzer</v>
      </c>
      <c r="E11" s="9">
        <f t="shared" si="5"/>
        <v>6</v>
      </c>
      <c r="F11" s="10">
        <f t="shared" si="6"/>
        <v>3</v>
      </c>
      <c r="G11" s="11">
        <f t="shared" si="7"/>
        <v>3</v>
      </c>
      <c r="H11" s="12">
        <f t="shared" si="8"/>
        <v>9</v>
      </c>
      <c r="I11" s="201" t="str">
        <f t="shared" si="9"/>
        <v>Block</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80000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6</v>
      </c>
      <c r="AQ11" s="32">
        <f t="shared" si="19"/>
        <v>6</v>
      </c>
      <c r="AR11" s="32">
        <f t="shared" si="20"/>
        <v>3</v>
      </c>
      <c r="AS11" s="32">
        <f t="shared" si="21"/>
        <v>3</v>
      </c>
      <c r="AT11" s="32">
        <f t="shared" si="22"/>
        <v>9</v>
      </c>
      <c r="AU11" s="217">
        <f t="shared" si="23"/>
        <v>80000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*Varag Ghoul-Chewer</v>
      </c>
      <c r="BU11" s="141" t="str">
        <f>HLOOKUP(I$21,BZ$2:CW$16,11,FALSE)</f>
        <v>*Varag Ghoul-Chewer</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6">
        <v>10</v>
      </c>
      <c r="C12" s="60"/>
      <c r="D12" s="8" t="str">
        <f t="shared" si="4"/>
        <v>Orc Thrower</v>
      </c>
      <c r="E12" s="9">
        <f t="shared" si="5"/>
        <v>5</v>
      </c>
      <c r="F12" s="10">
        <f t="shared" si="6"/>
        <v>3</v>
      </c>
      <c r="G12" s="11">
        <f t="shared" si="7"/>
        <v>3</v>
      </c>
      <c r="H12" s="12">
        <f t="shared" si="8"/>
        <v>8</v>
      </c>
      <c r="I12" s="201" t="str">
        <f t="shared" si="9"/>
        <v>Pass,  Sure Hands</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4</v>
      </c>
      <c r="AQ12" s="32">
        <f t="shared" si="19"/>
        <v>5</v>
      </c>
      <c r="AR12" s="32">
        <f t="shared" si="20"/>
        <v>3</v>
      </c>
      <c r="AS12" s="32">
        <f t="shared" si="21"/>
        <v>3</v>
      </c>
      <c r="AT12" s="32">
        <f t="shared" si="22"/>
        <v>8</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 xml:space="preserve">*Ripper  </v>
      </c>
      <c r="BU12" s="141" t="str">
        <f>HLOOKUP(I$21,BZ$2:CW$16,12,FALSE)</f>
        <v xml:space="preserve">*Ripper  </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5">
        <v>11</v>
      </c>
      <c r="C13" s="60"/>
      <c r="D13" s="8" t="str">
        <f t="shared" si="4"/>
        <v xml:space="preserve">Goblin </v>
      </c>
      <c r="E13" s="9">
        <f t="shared" si="5"/>
        <v>6</v>
      </c>
      <c r="F13" s="10">
        <f t="shared" si="6"/>
        <v>2</v>
      </c>
      <c r="G13" s="11">
        <f t="shared" si="7"/>
        <v>3</v>
      </c>
      <c r="H13" s="12">
        <f t="shared" si="8"/>
        <v>7</v>
      </c>
      <c r="I13" s="201" t="str">
        <f t="shared" si="9"/>
        <v>Right Stuff,  Dodge,  Stunty</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3</v>
      </c>
      <c r="AQ13" s="32">
        <f t="shared" si="19"/>
        <v>6</v>
      </c>
      <c r="AR13" s="32">
        <f t="shared" si="20"/>
        <v>2</v>
      </c>
      <c r="AS13" s="32">
        <f t="shared" si="21"/>
        <v>3</v>
      </c>
      <c r="AT13" s="32">
        <f t="shared" si="22"/>
        <v>7</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*Morg 'n' Thorg</v>
      </c>
      <c r="BU13" s="141" t="str">
        <f>HLOOKUP(I$21,BZ$2:CW$16,13,FALSE)</f>
        <v>*Morg 'n' Thorg</v>
      </c>
      <c r="BV13" s="25">
        <f t="shared" si="2"/>
        <v>0</v>
      </c>
      <c r="BW13" s="25">
        <f t="shared" si="3"/>
        <v>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6">
        <v>12</v>
      </c>
      <c r="C14" s="60"/>
      <c r="D14" s="8" t="str">
        <f t="shared" si="4"/>
        <v xml:space="preserve">Goblin </v>
      </c>
      <c r="E14" s="9">
        <f t="shared" si="5"/>
        <v>6</v>
      </c>
      <c r="F14" s="10">
        <f t="shared" si="6"/>
        <v>2</v>
      </c>
      <c r="G14" s="11">
        <f t="shared" si="7"/>
        <v>3</v>
      </c>
      <c r="H14" s="12">
        <f t="shared" si="8"/>
        <v>7</v>
      </c>
      <c r="I14" s="201" t="str">
        <f t="shared" si="9"/>
        <v>Right Stuff,  Dodge,  Stunty</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3</v>
      </c>
      <c r="AQ14" s="32">
        <f t="shared" si="19"/>
        <v>6</v>
      </c>
      <c r="AR14" s="32">
        <f t="shared" si="20"/>
        <v>2</v>
      </c>
      <c r="AS14" s="32">
        <f t="shared" si="21"/>
        <v>3</v>
      </c>
      <c r="AT14" s="32">
        <f t="shared" si="22"/>
        <v>7</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Orc journeyman</v>
      </c>
      <c r="BU14" s="141" t="str">
        <f>HLOOKUP(I$21,BZ$2:CW$16,14,FALSE)</f>
        <v>Orc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1020000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9"/>
      <c r="C20" s="311"/>
      <c r="D20" s="312"/>
      <c r="E20" s="321" t="s">
        <v>529</v>
      </c>
      <c r="F20" s="322"/>
      <c r="G20" s="322"/>
      <c r="H20" s="322"/>
      <c r="I20" s="323" t="s">
        <v>760</v>
      </c>
      <c r="J20" s="324"/>
      <c r="K20" s="325"/>
      <c r="L20" s="341" t="s">
        <v>15</v>
      </c>
      <c r="M20" s="341"/>
      <c r="N20" s="341"/>
      <c r="O20" s="341"/>
      <c r="P20" s="341"/>
      <c r="Q20" s="341"/>
      <c r="R20" s="341"/>
      <c r="S20" s="342"/>
      <c r="T20" s="125">
        <v>3</v>
      </c>
      <c r="U20" s="15" t="s">
        <v>16</v>
      </c>
      <c r="V20" s="340">
        <f>IF(I21&lt;&gt;"",VLOOKUP(I21,BN2:BO25,2,FALSE),0)</f>
        <v>60000</v>
      </c>
      <c r="W20" s="340"/>
      <c r="X20" s="16" t="s">
        <v>79</v>
      </c>
      <c r="Y20" s="129">
        <f>T20*V20</f>
        <v>180000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9"/>
      <c r="C21" s="311"/>
      <c r="D21" s="312"/>
      <c r="E21" s="316" t="s">
        <v>18</v>
      </c>
      <c r="F21" s="317"/>
      <c r="G21" s="317"/>
      <c r="H21" s="317"/>
      <c r="I21" s="212" t="str">
        <f>VLOOKUP(AQ22,BM2:BN25,2,FALSE)</f>
        <v>Orc</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c r="A22" s="4"/>
      <c r="B22" s="219"/>
      <c r="C22" s="311"/>
      <c r="D22" s="312"/>
      <c r="E22" s="316" t="s">
        <v>20</v>
      </c>
      <c r="F22" s="317"/>
      <c r="G22" s="317"/>
      <c r="H22" s="317"/>
      <c r="I22" s="318" t="s">
        <v>761</v>
      </c>
      <c r="J22" s="319"/>
      <c r="K22" s="320"/>
      <c r="L22" s="332" t="s">
        <v>19</v>
      </c>
      <c r="M22" s="332"/>
      <c r="N22" s="332"/>
      <c r="O22" s="332"/>
      <c r="P22" s="332"/>
      <c r="Q22" s="332"/>
      <c r="R22" s="332"/>
      <c r="S22" s="333"/>
      <c r="T22" s="126">
        <v>1</v>
      </c>
      <c r="U22" s="17" t="s">
        <v>16</v>
      </c>
      <c r="V22" s="339">
        <v>10000</v>
      </c>
      <c r="W22" s="339"/>
      <c r="X22" s="18" t="s">
        <v>79</v>
      </c>
      <c r="Y22" s="130">
        <f>T22*10000</f>
        <v>10000</v>
      </c>
      <c r="Z22" s="5"/>
      <c r="AA22" s="5"/>
      <c r="AB22" s="288"/>
      <c r="AC22" s="288"/>
      <c r="AD22" s="288"/>
      <c r="AE22" s="288"/>
      <c r="AF22" s="288"/>
      <c r="AG22" s="288"/>
      <c r="AH22" s="288"/>
      <c r="AI22" s="5"/>
      <c r="AJ22" s="33"/>
      <c r="AK22" s="33"/>
      <c r="AL22" s="33"/>
      <c r="AM22" s="33"/>
      <c r="AN22" s="33"/>
      <c r="AO22" s="33"/>
      <c r="AP22" s="33"/>
      <c r="AQ22" s="37">
        <v>18</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1</v>
      </c>
      <c r="U23" s="17" t="s">
        <v>16</v>
      </c>
      <c r="V23" s="339">
        <v>10000</v>
      </c>
      <c r="W23" s="339"/>
      <c r="X23" s="18" t="s">
        <v>79</v>
      </c>
      <c r="Y23" s="130">
        <f>T23*10000</f>
        <v>10000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0</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c r="BE192" s="39"/>
      <c r="BF192" s="39"/>
      <c r="BG192" s="39"/>
      <c r="BH192" s="39"/>
      <c r="BI192" s="39"/>
      <c r="BJ192" s="39"/>
      <c r="BK192" s="39"/>
      <c r="BL192" s="39"/>
      <c r="BR192" s="39"/>
      <c r="BS192" s="43"/>
      <c r="BT192" s="39"/>
      <c r="BU192" s="142"/>
      <c r="BV192" s="39"/>
      <c r="BW192" s="39"/>
      <c r="BX192" s="39"/>
      <c r="BY192" s="43"/>
      <c r="GF192" s="39"/>
    </row>
    <row r="193" spans="57:188" ht="18" hidden="1" customHeight="1">
      <c r="BE193" s="39"/>
      <c r="BF193" s="39"/>
      <c r="BG193" s="39"/>
      <c r="BH193" s="39"/>
      <c r="BI193" s="39"/>
      <c r="BJ193" s="39"/>
      <c r="BK193" s="39"/>
      <c r="BL193" s="39"/>
      <c r="BR193" s="39"/>
      <c r="BS193" s="43"/>
      <c r="BT193" s="39"/>
      <c r="BU193" s="142"/>
      <c r="BV193" s="39"/>
      <c r="BW193" s="39"/>
      <c r="BX193" s="39"/>
      <c r="BY193" s="43"/>
      <c r="GF193" s="39"/>
    </row>
    <row r="194" spans="57:188" ht="18" hidden="1" customHeight="1">
      <c r="BE194" s="39"/>
      <c r="BF194" s="39"/>
      <c r="BG194" s="39"/>
      <c r="BH194" s="39"/>
      <c r="BI194" s="39"/>
      <c r="BJ194" s="39"/>
      <c r="BK194" s="39"/>
      <c r="BL194" s="39"/>
      <c r="BR194" s="39"/>
      <c r="BS194" s="43"/>
      <c r="BT194" s="39"/>
      <c r="BU194" s="142"/>
      <c r="BV194" s="39"/>
      <c r="BW194" s="39"/>
      <c r="BX194" s="39"/>
      <c r="BY194" s="43"/>
      <c r="GF194" s="39"/>
    </row>
    <row r="195" spans="57:188" ht="9.9" hidden="1" customHeight="1">
      <c r="BE195" s="39"/>
      <c r="BF195" s="39"/>
      <c r="BG195" s="39"/>
      <c r="BH195" s="39"/>
      <c r="BI195" s="39"/>
      <c r="BJ195" s="39"/>
      <c r="BK195" s="39"/>
      <c r="BL195" s="39"/>
      <c r="BR195" s="39"/>
      <c r="BS195" s="43"/>
      <c r="BT195" s="39"/>
      <c r="BU195" s="142"/>
      <c r="BV195" s="39"/>
      <c r="BW195" s="39"/>
      <c r="BX195" s="39"/>
      <c r="BY195" s="43"/>
      <c r="GF195" s="39"/>
    </row>
    <row r="196" spans="57:188" ht="9.9" hidden="1" customHeight="1">
      <c r="BE196" s="39"/>
      <c r="BF196" s="39"/>
      <c r="BG196" s="39"/>
      <c r="BH196" s="39"/>
      <c r="BI196" s="39"/>
      <c r="BJ196" s="39"/>
      <c r="BK196" s="39"/>
      <c r="BL196" s="39"/>
      <c r="BR196" s="39"/>
      <c r="BS196" s="43"/>
      <c r="BT196" s="39"/>
      <c r="BU196" s="142"/>
      <c r="BV196" s="39"/>
      <c r="BW196" s="39"/>
      <c r="BX196" s="39"/>
      <c r="BY196" s="43"/>
      <c r="GF196" s="214"/>
    </row>
    <row r="197" spans="57:188" ht="9.9" hidden="1" customHeight="1">
      <c r="GF197" s="39"/>
    </row>
    <row r="198" spans="57:188" ht="9.9" hidden="1" customHeight="1">
      <c r="GF198" s="39"/>
    </row>
    <row r="199" spans="57:188" ht="9.9" hidden="1" customHeight="1">
      <c r="GF199" s="39"/>
    </row>
    <row r="200" spans="57:188" ht="9.9" hidden="1" customHeight="1">
      <c r="GF200" s="39"/>
    </row>
    <row r="201" spans="57:188" ht="9.9" hidden="1" customHeight="1">
      <c r="GF201" s="39"/>
    </row>
    <row r="202" spans="57:188" ht="9.9" hidden="1" customHeight="1">
      <c r="GF202" s="25"/>
    </row>
    <row r="203" spans="57:188" ht="9.9" hidden="1" customHeight="1">
      <c r="GF203" s="214"/>
    </row>
    <row r="204" spans="57:188" ht="9.9" hidden="1" customHeight="1">
      <c r="GF204" s="39"/>
    </row>
    <row r="205" spans="57:188" ht="9.9" hidden="1" customHeight="1">
      <c r="GF205" s="39"/>
    </row>
    <row r="206" spans="57:188" ht="9.9" hidden="1" customHeight="1">
      <c r="GF206" s="39"/>
    </row>
    <row r="207" spans="57:188" ht="9.9" hidden="1" customHeight="1">
      <c r="GF207" s="39"/>
    </row>
    <row r="208" spans="57:188" ht="9.9" hidden="1" customHeight="1">
      <c r="GF208" s="214"/>
    </row>
    <row r="209" spans="188:188" ht="9.9" hidden="1" customHeight="1">
      <c r="GF209" s="25"/>
    </row>
    <row r="210" spans="188:188" ht="9.9" hidden="1" customHeight="1">
      <c r="GF210" s="25"/>
    </row>
    <row r="211" spans="188:188" ht="9.9" hidden="1" customHeight="1">
      <c r="GF211" s="214"/>
    </row>
    <row r="212" spans="188:188" ht="9.9" hidden="1" customHeight="1">
      <c r="GF212" s="25"/>
    </row>
    <row r="213" spans="188:188" ht="9.9" hidden="1" customHeight="1">
      <c r="GF213" s="25"/>
    </row>
    <row r="214" spans="188:188" ht="9.9" hidden="1" customHeight="1">
      <c r="GF214" s="25"/>
    </row>
    <row r="215" spans="188:188" ht="9.9" hidden="1" customHeight="1">
      <c r="GF215" s="25"/>
    </row>
    <row r="216" spans="188:188" ht="9.9" hidden="1" customHeight="1">
      <c r="GF216" s="25"/>
    </row>
    <row r="217" spans="188:188" ht="9.9" hidden="1" customHeight="1">
      <c r="GF217" s="25"/>
    </row>
    <row r="218" spans="188:188" ht="9.9" hidden="1" customHeight="1">
      <c r="GF218" s="214"/>
    </row>
    <row r="219" spans="188:188" ht="9.9" hidden="1" customHeight="1">
      <c r="GF219" s="25"/>
    </row>
    <row r="220" spans="188:188" ht="9.9" hidden="1" customHeight="1">
      <c r="GF220" s="25"/>
    </row>
    <row r="221" spans="188:188" ht="9.9" hidden="1" customHeight="1">
      <c r="GF221" s="25"/>
    </row>
    <row r="222" spans="188:188" ht="9.9" hidden="1" customHeight="1">
      <c r="GF222" s="25"/>
    </row>
    <row r="223" spans="188:188" ht="9.9" hidden="1" customHeight="1">
      <c r="GF223" s="25"/>
    </row>
    <row r="224" spans="188:188" ht="9.9" hidden="1" customHeight="1">
      <c r="GF224" s="214"/>
    </row>
    <row r="225" spans="188:188" ht="9.9" hidden="1" customHeight="1">
      <c r="GF225" s="39"/>
    </row>
    <row r="226" spans="188:188" ht="9.9" hidden="1" customHeight="1">
      <c r="GF226" s="39"/>
    </row>
    <row r="227" spans="188:188" ht="9.9" hidden="1" customHeight="1">
      <c r="GF227" s="39"/>
    </row>
    <row r="228" spans="188:188" ht="9.9" hidden="1" customHeight="1">
      <c r="GF228" s="39"/>
    </row>
    <row r="229" spans="188:188" ht="9.9" hidden="1" customHeight="1">
      <c r="GF229" s="39"/>
    </row>
    <row r="230" spans="188:188" ht="9.9" hidden="1" customHeight="1">
      <c r="GF230" s="214"/>
    </row>
    <row r="231" spans="188:188" ht="9.9" hidden="1" customHeight="1">
      <c r="GF231" s="214"/>
    </row>
    <row r="232" spans="188:188" ht="9.9" hidden="1" customHeight="1">
      <c r="GF232" s="39"/>
    </row>
    <row r="233" spans="188:188" ht="9.9" hidden="1" customHeight="1">
      <c r="GF233" s="39"/>
    </row>
    <row r="234" spans="188:188" ht="9.9" hidden="1" customHeight="1">
      <c r="GF234" s="214"/>
    </row>
    <row r="235" spans="188:188" ht="9.9" hidden="1" customHeight="1">
      <c r="GF235" s="25"/>
    </row>
    <row r="236" spans="188:188" ht="9.9" hidden="1" customHeight="1">
      <c r="GF236" s="25"/>
    </row>
    <row r="237" spans="188:188" ht="9.9" hidden="1" customHeight="1">
      <c r="GF237" s="25"/>
    </row>
    <row r="238" spans="188:188" ht="9.9" hidden="1" customHeight="1">
      <c r="GF238" s="25"/>
    </row>
    <row r="239" spans="188:188" ht="9.9" hidden="1" customHeight="1">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controls>
    <control shapeId="1102" r:id="rId4" name="CheckBox1"/>
  </controls>
</worksheet>
</file>

<file path=xl/worksheets/sheet2.xml><?xml version="1.0" encoding="utf-8"?>
<worksheet xmlns="http://schemas.openxmlformats.org/spreadsheetml/2006/main" xmlns:r="http://schemas.openxmlformats.org/officeDocument/2006/relationships">
  <sheetPr codeName="Ark2"/>
  <dimension ref="A1:AD206"/>
  <sheetViews>
    <sheetView workbookViewId="0">
      <pane ySplit="6" topLeftCell="A7" activePane="bottomLeft" state="frozen"/>
      <selection activeCell="A7" sqref="A7"/>
      <selection pane="bottomLeft" activeCell="L2" sqref="L2"/>
    </sheetView>
  </sheetViews>
  <sheetFormatPr baseColWidth="10" defaultColWidth="0" defaultRowHeight="0" customHeight="1" zeroHeight="1"/>
  <cols>
    <col min="1" max="1" width="3.6640625" style="108" customWidth="1"/>
    <col min="2" max="3" width="3.6640625" style="61" customWidth="1"/>
    <col min="4" max="4" width="21.6640625" style="94" customWidth="1"/>
    <col min="5" max="5" width="3.6640625" style="61" customWidth="1"/>
    <col min="6" max="6" width="0.88671875" style="61" customWidth="1"/>
    <col min="7" max="7" width="3.6640625" style="61" customWidth="1"/>
    <col min="8" max="8" width="3.6640625" style="175" customWidth="1"/>
    <col min="9" max="9" width="0.88671875" style="176" customWidth="1"/>
    <col min="10" max="10" width="3.6640625" style="177" customWidth="1"/>
    <col min="11" max="11" width="2.6640625" style="162" customWidth="1"/>
    <col min="12" max="12" width="0.88671875" style="163" customWidth="1"/>
    <col min="13" max="14" width="2.6640625" style="162" customWidth="1"/>
    <col min="15" max="15" width="0.88671875" style="162" customWidth="1"/>
    <col min="16" max="17" width="2.6640625" style="162" customWidth="1"/>
    <col min="18" max="18" width="0.88671875" style="163" customWidth="1"/>
    <col min="19" max="19" width="2.6640625" style="162" customWidth="1"/>
    <col min="20" max="20" width="5.33203125" style="61" customWidth="1"/>
    <col min="21" max="21" width="4.33203125" style="61" customWidth="1"/>
    <col min="22" max="22" width="5.33203125" style="61" customWidth="1"/>
    <col min="23" max="23" width="4.109375" style="61" customWidth="1"/>
    <col min="24" max="24" width="87.33203125" style="61" customWidth="1"/>
    <col min="25" max="25" width="1.44140625" style="264" customWidth="1"/>
    <col min="26" max="16384" width="9.109375" style="61" hidden="1"/>
  </cols>
  <sheetData>
    <row r="1" spans="1:30" ht="13.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6">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8" thickBot="1">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8" thickBot="1">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3.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sheetPr codeName="Ark3"/>
  <dimension ref="A1:C56"/>
  <sheetViews>
    <sheetView workbookViewId="0"/>
  </sheetViews>
  <sheetFormatPr baseColWidth="10" defaultColWidth="0" defaultRowHeight="13.2" zeroHeight="1"/>
  <cols>
    <col min="1" max="1" width="2.6640625" style="238" customWidth="1"/>
    <col min="2" max="2" width="118.6640625" style="239" customWidth="1"/>
    <col min="3" max="3" width="2.6640625" style="238" customWidth="1"/>
    <col min="4" max="16384" width="9.109375" style="238" hidden="1"/>
  </cols>
  <sheetData>
    <row r="1" spans="1:3" s="80" customFormat="1">
      <c r="B1" s="240" t="s">
        <v>755</v>
      </c>
    </row>
    <row r="2" spans="1:3" s="61" customFormat="1" ht="20.100000000000001" customHeight="1">
      <c r="A2" s="80"/>
      <c r="B2" s="84" t="s">
        <v>533</v>
      </c>
      <c r="C2" s="80"/>
    </row>
    <row r="3" spans="1:3" s="61" customFormat="1" ht="5.0999999999999996" customHeight="1">
      <c r="A3" s="80"/>
      <c r="B3" s="135"/>
      <c r="C3" s="80"/>
    </row>
    <row r="4" spans="1:3" s="61" customFormat="1" ht="12.9" customHeight="1">
      <c r="A4" s="80"/>
      <c r="B4" s="308" t="s">
        <v>756</v>
      </c>
      <c r="C4" s="80"/>
    </row>
    <row r="5" spans="1:3" s="61" customFormat="1" ht="5.0999999999999996" customHeight="1">
      <c r="A5" s="80"/>
      <c r="B5" s="135"/>
      <c r="C5" s="80"/>
    </row>
    <row r="6" spans="1:3" s="61" customFormat="1" ht="12.9" customHeight="1">
      <c r="A6" s="80"/>
      <c r="B6" s="136" t="s">
        <v>132</v>
      </c>
      <c r="C6" s="80"/>
    </row>
    <row r="7" spans="1:3" s="68" customFormat="1" ht="4.2">
      <c r="A7" s="81"/>
      <c r="B7" s="137"/>
      <c r="C7" s="81"/>
    </row>
    <row r="8" spans="1:3" s="61" customFormat="1" ht="26.1" customHeight="1">
      <c r="A8" s="80"/>
      <c r="B8" s="136" t="s">
        <v>751</v>
      </c>
      <c r="C8" s="80"/>
    </row>
    <row r="9" spans="1:3" s="68" customFormat="1" ht="4.2">
      <c r="A9" s="81"/>
      <c r="B9" s="137"/>
      <c r="C9" s="81"/>
    </row>
    <row r="10" spans="1:3" s="61" customFormat="1" ht="26.1" customHeight="1">
      <c r="A10" s="80"/>
      <c r="B10" s="136" t="s">
        <v>718</v>
      </c>
      <c r="C10" s="80"/>
    </row>
    <row r="11" spans="1:3" s="68" customFormat="1" ht="4.2">
      <c r="A11" s="81"/>
      <c r="B11" s="137"/>
      <c r="C11" s="81"/>
    </row>
    <row r="12" spans="1:3" s="61" customFormat="1" ht="12.9" customHeight="1">
      <c r="A12" s="80"/>
      <c r="B12" s="136" t="s">
        <v>122</v>
      </c>
      <c r="C12" s="80"/>
    </row>
    <row r="13" spans="1:3" s="68" customFormat="1" ht="4.2">
      <c r="A13" s="81"/>
      <c r="B13" s="137"/>
      <c r="C13" s="81"/>
    </row>
    <row r="14" spans="1:3" s="61" customFormat="1" ht="12.9" customHeight="1">
      <c r="A14" s="80"/>
      <c r="B14" s="138" t="s">
        <v>752</v>
      </c>
      <c r="C14" s="80"/>
    </row>
    <row r="15" spans="1:3" s="68" customFormat="1" ht="4.2">
      <c r="A15" s="81"/>
      <c r="B15" s="137"/>
      <c r="C15" s="81"/>
    </row>
    <row r="16" spans="1:3" s="61" customFormat="1" ht="26.1" customHeight="1">
      <c r="A16" s="80"/>
      <c r="B16" s="138" t="s">
        <v>126</v>
      </c>
      <c r="C16" s="80"/>
    </row>
    <row r="17" spans="1:3" s="68" customFormat="1" ht="4.2">
      <c r="A17" s="81"/>
      <c r="B17" s="137"/>
      <c r="C17" s="81"/>
    </row>
    <row r="18" spans="1:3" s="61" customFormat="1" ht="26.1" customHeight="1">
      <c r="A18" s="80"/>
      <c r="B18" s="138" t="s">
        <v>753</v>
      </c>
      <c r="C18" s="80"/>
    </row>
    <row r="19" spans="1:3" s="68" customFormat="1" ht="4.2">
      <c r="A19" s="81"/>
      <c r="B19" s="137"/>
      <c r="C19" s="81"/>
    </row>
    <row r="20" spans="1:3" s="61" customFormat="1" ht="12.9" customHeight="1">
      <c r="A20" s="80"/>
      <c r="B20" s="138" t="s">
        <v>524</v>
      </c>
      <c r="C20" s="80"/>
    </row>
    <row r="21" spans="1:3" s="68" customFormat="1" ht="4.2">
      <c r="A21" s="81"/>
      <c r="B21" s="137"/>
      <c r="C21" s="81"/>
    </row>
    <row r="22" spans="1:3" s="61" customFormat="1" ht="39" customHeight="1">
      <c r="A22" s="80"/>
      <c r="B22" s="138" t="s">
        <v>719</v>
      </c>
      <c r="C22" s="80"/>
    </row>
    <row r="23" spans="1:3" s="61" customFormat="1" ht="6.75" customHeight="1">
      <c r="A23" s="80"/>
      <c r="B23" s="138"/>
      <c r="C23" s="80"/>
    </row>
    <row r="24" spans="1:3" s="61" customFormat="1" ht="12.9" customHeight="1">
      <c r="A24" s="80"/>
      <c r="B24" s="138" t="s">
        <v>720</v>
      </c>
      <c r="C24" s="80"/>
    </row>
    <row r="25" spans="1:3" s="61" customFormat="1" ht="5.0999999999999996" customHeight="1">
      <c r="A25" s="80"/>
      <c r="B25" s="138"/>
      <c r="C25" s="80"/>
    </row>
    <row r="26" spans="1:3" s="61" customFormat="1" ht="39" customHeight="1">
      <c r="A26" s="80"/>
      <c r="B26" s="138" t="s">
        <v>721</v>
      </c>
      <c r="C26" s="80"/>
    </row>
    <row r="27" spans="1:3" s="61" customFormat="1" ht="5.25" customHeight="1">
      <c r="A27" s="80"/>
      <c r="B27" s="138"/>
      <c r="C27" s="80"/>
    </row>
    <row r="28" spans="1:3" s="61" customFormat="1" ht="12.9" customHeight="1">
      <c r="A28" s="80"/>
      <c r="B28" s="138" t="s">
        <v>754</v>
      </c>
      <c r="C28" s="80"/>
    </row>
    <row r="29" spans="1:3" s="61" customFormat="1" ht="4.5" customHeight="1">
      <c r="A29" s="80"/>
      <c r="B29" s="138"/>
      <c r="C29" s="80"/>
    </row>
    <row r="30" spans="1:3" s="61" customFormat="1" ht="26.1" customHeight="1">
      <c r="A30" s="80"/>
      <c r="B30" s="138" t="s">
        <v>711</v>
      </c>
      <c r="C30" s="80"/>
    </row>
    <row r="31" spans="1:3" s="61" customFormat="1" ht="4.5" customHeight="1">
      <c r="A31" s="80"/>
      <c r="B31" s="138"/>
      <c r="C31" s="80"/>
    </row>
    <row r="32" spans="1:3" s="61" customFormat="1" ht="12.9" customHeight="1">
      <c r="A32" s="80"/>
      <c r="B32" s="138" t="s">
        <v>722</v>
      </c>
      <c r="C32" s="80"/>
    </row>
    <row r="33" spans="1:3" s="61" customFormat="1" ht="5.0999999999999996" customHeight="1">
      <c r="A33" s="80"/>
      <c r="B33" s="138"/>
      <c r="C33" s="80"/>
    </row>
    <row r="34" spans="1:3" s="61" customFormat="1" ht="12.9" customHeight="1">
      <c r="A34" s="80"/>
      <c r="B34" s="138" t="s">
        <v>161</v>
      </c>
      <c r="C34" s="80"/>
    </row>
    <row r="35" spans="1:3" s="61" customFormat="1" ht="5.0999999999999996" customHeight="1">
      <c r="A35" s="80"/>
      <c r="B35" s="139"/>
      <c r="C35" s="80"/>
    </row>
    <row r="36" spans="1:3" s="61" customFormat="1" ht="12.9" customHeight="1">
      <c r="A36" s="80"/>
      <c r="B36" s="83"/>
      <c r="C36" s="80"/>
    </row>
    <row r="37" spans="1:3" s="61" customFormat="1" ht="20.100000000000001" customHeight="1">
      <c r="A37" s="80"/>
      <c r="B37" s="87" t="s">
        <v>532</v>
      </c>
      <c r="C37" s="80"/>
    </row>
    <row r="38" spans="1:3" s="61" customFormat="1" ht="5.0999999999999996" customHeight="1">
      <c r="A38" s="80"/>
      <c r="B38" s="85"/>
      <c r="C38" s="80"/>
    </row>
    <row r="39" spans="1:3" s="61" customFormat="1" ht="12.9" customHeight="1">
      <c r="A39" s="80"/>
      <c r="B39" s="85" t="s">
        <v>125</v>
      </c>
      <c r="C39" s="80"/>
    </row>
    <row r="40" spans="1:3" s="61" customFormat="1" ht="5.0999999999999996" customHeight="1">
      <c r="A40" s="80"/>
      <c r="B40" s="85"/>
      <c r="C40" s="80"/>
    </row>
    <row r="41" spans="1:3" s="61" customFormat="1" ht="26.1" customHeight="1">
      <c r="A41" s="80"/>
      <c r="B41" s="85" t="s">
        <v>530</v>
      </c>
      <c r="C41" s="80"/>
    </row>
    <row r="42" spans="1:3" s="61" customFormat="1" ht="5.0999999999999996" customHeight="1">
      <c r="A42" s="80"/>
      <c r="B42" s="85"/>
      <c r="C42" s="80"/>
    </row>
    <row r="43" spans="1:3" s="61" customFormat="1" ht="12.9" customHeight="1">
      <c r="A43" s="80"/>
      <c r="B43" s="85" t="s">
        <v>531</v>
      </c>
      <c r="C43" s="80"/>
    </row>
    <row r="44" spans="1:3" s="61" customFormat="1" ht="5.0999999999999996" customHeight="1">
      <c r="A44" s="80"/>
      <c r="B44" s="86"/>
      <c r="C44" s="80"/>
    </row>
    <row r="45" spans="1:3" s="61" customFormat="1" ht="12.9"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Team Roster</vt:lpstr>
      <vt:lpstr>Match History</vt:lpstr>
      <vt:lpstr>Read me</vt:lpstr>
      <vt:lpstr>'Match History'!Zone_d_impression</vt:lpstr>
      <vt:lpstr>'Team Roster'!Zone_d_impression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CAPEAUP</cp:lastModifiedBy>
  <cp:lastPrinted>2008-07-09T10:49:50Z</cp:lastPrinted>
  <dcterms:created xsi:type="dcterms:W3CDTF">2001-02-12T07:17:33Z</dcterms:created>
  <dcterms:modified xsi:type="dcterms:W3CDTF">2016-10-19T15:22:37Z</dcterms:modified>
</cp:coreProperties>
</file>