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255"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45621"/>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2" i="2" s="1"/>
  <c r="AB7" i="2"/>
  <c r="AC7" i="2"/>
  <c r="H8" i="2"/>
  <c r="J8" i="2"/>
  <c r="AA8" i="2"/>
  <c r="B8" i="2" s="1"/>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B14" i="2" s="1"/>
  <c r="AB14" i="2"/>
  <c r="AC14" i="2"/>
  <c r="H15" i="2"/>
  <c r="J15" i="2"/>
  <c r="AA15" i="2"/>
  <c r="AB15" i="2"/>
  <c r="B15" i="2" s="1"/>
  <c r="AC15" i="2"/>
  <c r="H16" i="2"/>
  <c r="J16" i="2"/>
  <c r="AA16" i="2"/>
  <c r="AB16" i="2"/>
  <c r="AC16" i="2"/>
  <c r="H17" i="2"/>
  <c r="J17" i="2"/>
  <c r="AA17" i="2"/>
  <c r="B17" i="2" s="1"/>
  <c r="AB17" i="2"/>
  <c r="AC17" i="2"/>
  <c r="H18" i="2"/>
  <c r="J18" i="2"/>
  <c r="AA18" i="2"/>
  <c r="AB18" i="2"/>
  <c r="AC18" i="2"/>
  <c r="H19" i="2"/>
  <c r="J19" i="2"/>
  <c r="AA19" i="2"/>
  <c r="B19" i="2" s="1"/>
  <c r="AB19" i="2"/>
  <c r="AC19" i="2"/>
  <c r="H20" i="2"/>
  <c r="J20" i="2"/>
  <c r="AA20" i="2"/>
  <c r="AB20" i="2"/>
  <c r="AC20" i="2"/>
  <c r="H21" i="2"/>
  <c r="J21" i="2"/>
  <c r="AA21" i="2"/>
  <c r="AB21" i="2"/>
  <c r="B21" i="2"/>
  <c r="AC21" i="2"/>
  <c r="H22" i="2"/>
  <c r="J22" i="2"/>
  <c r="AA22" i="2"/>
  <c r="B22" i="2" s="1"/>
  <c r="AB22" i="2"/>
  <c r="AC22" i="2"/>
  <c r="H23" i="2"/>
  <c r="J23" i="2"/>
  <c r="AA23" i="2"/>
  <c r="B23" i="2" s="1"/>
  <c r="AB23" i="2"/>
  <c r="AC23" i="2"/>
  <c r="H24" i="2"/>
  <c r="J24" i="2"/>
  <c r="AA24" i="2"/>
  <c r="AB24" i="2"/>
  <c r="AC24" i="2"/>
  <c r="H25" i="2"/>
  <c r="J25" i="2"/>
  <c r="AA25" i="2"/>
  <c r="B25" i="2" s="1"/>
  <c r="A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B30" i="2" s="1"/>
  <c r="AB30" i="2"/>
  <c r="AC30" i="2"/>
  <c r="H31" i="2"/>
  <c r="J31" i="2"/>
  <c r="AA31" i="2"/>
  <c r="AB31" i="2"/>
  <c r="B31" i="2" s="1"/>
  <c r="AC31" i="2"/>
  <c r="H32" i="2"/>
  <c r="J32" i="2"/>
  <c r="AA32" i="2"/>
  <c r="AB32" i="2"/>
  <c r="AC32" i="2"/>
  <c r="H33" i="2"/>
  <c r="J33" i="2"/>
  <c r="AA33" i="2"/>
  <c r="B33" i="2" s="1"/>
  <c r="AB33" i="2"/>
  <c r="AC33" i="2"/>
  <c r="H34" i="2"/>
  <c r="J34" i="2"/>
  <c r="AA34" i="2"/>
  <c r="AB34" i="2"/>
  <c r="AC34" i="2"/>
  <c r="H35" i="2"/>
  <c r="J35" i="2"/>
  <c r="AA35" i="2"/>
  <c r="B35" i="2" s="1"/>
  <c r="AB35" i="2"/>
  <c r="AC35" i="2"/>
  <c r="H36" i="2"/>
  <c r="J36" i="2"/>
  <c r="AA36" i="2"/>
  <c r="AB36" i="2"/>
  <c r="AC36" i="2"/>
  <c r="H37" i="2"/>
  <c r="J37" i="2"/>
  <c r="AA37" i="2"/>
  <c r="AB37" i="2"/>
  <c r="B37" i="2"/>
  <c r="AC37" i="2"/>
  <c r="H38" i="2"/>
  <c r="J38" i="2"/>
  <c r="AA38" i="2"/>
  <c r="B38" i="2" s="1"/>
  <c r="AB38" i="2"/>
  <c r="AC38" i="2"/>
  <c r="H39" i="2"/>
  <c r="J39" i="2"/>
  <c r="AA39" i="2"/>
  <c r="B39" i="2" s="1"/>
  <c r="AB39" i="2"/>
  <c r="AC39" i="2"/>
  <c r="H40" i="2"/>
  <c r="J40" i="2"/>
  <c r="AA40" i="2"/>
  <c r="AB40" i="2"/>
  <c r="AC40" i="2"/>
  <c r="H41" i="2"/>
  <c r="J41" i="2"/>
  <c r="AA41" i="2"/>
  <c r="B41" i="2" s="1"/>
  <c r="A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B46" i="2" s="1"/>
  <c r="AB46" i="2"/>
  <c r="AC46" i="2"/>
  <c r="H47" i="2"/>
  <c r="J47" i="2"/>
  <c r="AA47" i="2"/>
  <c r="AB47" i="2"/>
  <c r="B47" i="2" s="1"/>
  <c r="AC47" i="2"/>
  <c r="H48" i="2"/>
  <c r="J48" i="2"/>
  <c r="AA48" i="2"/>
  <c r="AB48" i="2"/>
  <c r="AC48" i="2"/>
  <c r="H49" i="2"/>
  <c r="J49" i="2"/>
  <c r="AA49" i="2"/>
  <c r="B49" i="2" s="1"/>
  <c r="AB49" i="2"/>
  <c r="AC49" i="2"/>
  <c r="H50" i="2"/>
  <c r="J50" i="2"/>
  <c r="AA50" i="2"/>
  <c r="AB50" i="2"/>
  <c r="AC50" i="2"/>
  <c r="H51" i="2"/>
  <c r="J51" i="2"/>
  <c r="AA51" i="2"/>
  <c r="B51" i="2" s="1"/>
  <c r="AB51" i="2"/>
  <c r="AC51" i="2"/>
  <c r="H52" i="2"/>
  <c r="J52" i="2"/>
  <c r="AA52" i="2"/>
  <c r="AB52" i="2"/>
  <c r="AC52" i="2"/>
  <c r="H53" i="2"/>
  <c r="J53" i="2"/>
  <c r="AA53" i="2"/>
  <c r="AB53" i="2"/>
  <c r="B53" i="2"/>
  <c r="AC53" i="2"/>
  <c r="H54" i="2"/>
  <c r="J54" i="2"/>
  <c r="AA54" i="2"/>
  <c r="B54" i="2" s="1"/>
  <c r="AB54" i="2"/>
  <c r="AC54" i="2"/>
  <c r="H55" i="2"/>
  <c r="J55" i="2"/>
  <c r="AA55" i="2"/>
  <c r="B55" i="2" s="1"/>
  <c r="AB55" i="2"/>
  <c r="AC55" i="2"/>
  <c r="H56" i="2"/>
  <c r="J56" i="2"/>
  <c r="AA56" i="2"/>
  <c r="AB56" i="2"/>
  <c r="AC56" i="2"/>
  <c r="H57" i="2"/>
  <c r="J57" i="2"/>
  <c r="AA57" i="2"/>
  <c r="B57" i="2" s="1"/>
  <c r="A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B62" i="2" s="1"/>
  <c r="AB62" i="2"/>
  <c r="AC62" i="2"/>
  <c r="H63" i="2"/>
  <c r="J63" i="2"/>
  <c r="AA63" i="2"/>
  <c r="AB63" i="2"/>
  <c r="B63" i="2" s="1"/>
  <c r="AC63" i="2"/>
  <c r="H64" i="2"/>
  <c r="J64" i="2"/>
  <c r="AA64" i="2"/>
  <c r="AB64" i="2"/>
  <c r="AC64" i="2"/>
  <c r="H65" i="2"/>
  <c r="J65" i="2"/>
  <c r="AA65" i="2"/>
  <c r="B65" i="2" s="1"/>
  <c r="AB65" i="2"/>
  <c r="AC65" i="2"/>
  <c r="H66" i="2"/>
  <c r="J66" i="2"/>
  <c r="AA66" i="2"/>
  <c r="AB66" i="2"/>
  <c r="AC66" i="2"/>
  <c r="H67" i="2"/>
  <c r="J67" i="2"/>
  <c r="AA67" i="2"/>
  <c r="B67" i="2" s="1"/>
  <c r="AB67" i="2"/>
  <c r="AC67" i="2"/>
  <c r="H68" i="2"/>
  <c r="J68" i="2"/>
  <c r="AA68" i="2"/>
  <c r="AB68" i="2"/>
  <c r="AC68" i="2"/>
  <c r="H69" i="2"/>
  <c r="J69" i="2"/>
  <c r="AA69" i="2"/>
  <c r="AB69" i="2"/>
  <c r="B69" i="2"/>
  <c r="AC69" i="2"/>
  <c r="H70" i="2"/>
  <c r="J70" i="2"/>
  <c r="AA70" i="2"/>
  <c r="B70" i="2" s="1"/>
  <c r="AB70" i="2"/>
  <c r="AC70" i="2"/>
  <c r="H71" i="2"/>
  <c r="J71" i="2"/>
  <c r="AA71" i="2"/>
  <c r="B71" i="2" s="1"/>
  <c r="AB71" i="2"/>
  <c r="AC71" i="2"/>
  <c r="H72" i="2"/>
  <c r="J72" i="2"/>
  <c r="AA72" i="2"/>
  <c r="AB72" i="2"/>
  <c r="AC72" i="2"/>
  <c r="H73" i="2"/>
  <c r="J73" i="2"/>
  <c r="AA73" i="2"/>
  <c r="B73" i="2" s="1"/>
  <c r="A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B78" i="2" s="1"/>
  <c r="AB78" i="2"/>
  <c r="AC78" i="2"/>
  <c r="H79" i="2"/>
  <c r="J79" i="2"/>
  <c r="AA79" i="2"/>
  <c r="AB79" i="2"/>
  <c r="B79" i="2" s="1"/>
  <c r="AC79" i="2"/>
  <c r="H80" i="2"/>
  <c r="J80" i="2"/>
  <c r="AA80" i="2"/>
  <c r="AB80" i="2"/>
  <c r="AC80" i="2"/>
  <c r="H81" i="2"/>
  <c r="J81" i="2"/>
  <c r="AA81" i="2"/>
  <c r="B81" i="2" s="1"/>
  <c r="AB81" i="2"/>
  <c r="AC81" i="2"/>
  <c r="H82" i="2"/>
  <c r="J82" i="2"/>
  <c r="AA82" i="2"/>
  <c r="AB82" i="2"/>
  <c r="AC82" i="2"/>
  <c r="H83" i="2"/>
  <c r="J83" i="2"/>
  <c r="AA83" i="2"/>
  <c r="B83" i="2" s="1"/>
  <c r="AB83" i="2"/>
  <c r="AC83" i="2"/>
  <c r="H84" i="2"/>
  <c r="J84" i="2"/>
  <c r="AA84" i="2"/>
  <c r="AB84" i="2"/>
  <c r="AC84" i="2"/>
  <c r="H85" i="2"/>
  <c r="J85" i="2"/>
  <c r="AA85" i="2"/>
  <c r="AB85" i="2"/>
  <c r="B85" i="2"/>
  <c r="AC85" i="2"/>
  <c r="H86" i="2"/>
  <c r="J86" i="2"/>
  <c r="AA86" i="2"/>
  <c r="B86" i="2" s="1"/>
  <c r="AB86" i="2"/>
  <c r="AC86" i="2"/>
  <c r="H87" i="2"/>
  <c r="J87" i="2"/>
  <c r="AA87" i="2"/>
  <c r="B87" i="2" s="1"/>
  <c r="AB87" i="2"/>
  <c r="AC87" i="2"/>
  <c r="H88" i="2"/>
  <c r="J88" i="2"/>
  <c r="AA88" i="2"/>
  <c r="AB88" i="2"/>
  <c r="AC88" i="2"/>
  <c r="H89" i="2"/>
  <c r="J89" i="2"/>
  <c r="AA89" i="2"/>
  <c r="B89" i="2" s="1"/>
  <c r="A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B94" i="2" s="1"/>
  <c r="AB94" i="2"/>
  <c r="AC94" i="2"/>
  <c r="H95" i="2"/>
  <c r="J95" i="2"/>
  <c r="AA95" i="2"/>
  <c r="AB95" i="2"/>
  <c r="B95" i="2" s="1"/>
  <c r="AC95" i="2"/>
  <c r="H96" i="2"/>
  <c r="J96" i="2"/>
  <c r="AA96" i="2"/>
  <c r="AB96" i="2"/>
  <c r="AC96" i="2"/>
  <c r="H97" i="2"/>
  <c r="J97" i="2"/>
  <c r="AA97" i="2"/>
  <c r="B97" i="2" s="1"/>
  <c r="AB97" i="2"/>
  <c r="AC97" i="2"/>
  <c r="H98" i="2"/>
  <c r="J98" i="2"/>
  <c r="AA98" i="2"/>
  <c r="AB98" i="2"/>
  <c r="AC98" i="2"/>
  <c r="H99" i="2"/>
  <c r="J99" i="2"/>
  <c r="AA99" i="2"/>
  <c r="B99" i="2" s="1"/>
  <c r="AB99" i="2"/>
  <c r="AC99" i="2"/>
  <c r="H100" i="2"/>
  <c r="J100" i="2"/>
  <c r="AA100" i="2"/>
  <c r="AB100" i="2"/>
  <c r="AC100" i="2"/>
  <c r="H101" i="2"/>
  <c r="J101" i="2"/>
  <c r="AA101" i="2"/>
  <c r="AB101" i="2"/>
  <c r="B101" i="2"/>
  <c r="AC101" i="2"/>
  <c r="H102" i="2"/>
  <c r="J102" i="2"/>
  <c r="AA102" i="2"/>
  <c r="B102" i="2" s="1"/>
  <c r="AB102" i="2"/>
  <c r="AC102" i="2"/>
  <c r="H103" i="2"/>
  <c r="J103" i="2"/>
  <c r="AA103" i="2"/>
  <c r="B103" i="2" s="1"/>
  <c r="AB103" i="2"/>
  <c r="AC103" i="2"/>
  <c r="H104" i="2"/>
  <c r="J104" i="2"/>
  <c r="AA104" i="2"/>
  <c r="AB104" i="2"/>
  <c r="AC104" i="2"/>
  <c r="H105" i="2"/>
  <c r="J105" i="2"/>
  <c r="AA105" i="2"/>
  <c r="B105" i="2" s="1"/>
  <c r="A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B110" i="2" s="1"/>
  <c r="AB110" i="2"/>
  <c r="AC110" i="2"/>
  <c r="H111" i="2"/>
  <c r="J111" i="2"/>
  <c r="AA111" i="2"/>
  <c r="AB111" i="2"/>
  <c r="B111" i="2" s="1"/>
  <c r="AC111" i="2"/>
  <c r="H112" i="2"/>
  <c r="J112" i="2"/>
  <c r="AA112" i="2"/>
  <c r="AB112" i="2"/>
  <c r="AC112" i="2"/>
  <c r="H113" i="2"/>
  <c r="J113" i="2"/>
  <c r="AA113" i="2"/>
  <c r="B113" i="2" s="1"/>
  <c r="AB113" i="2"/>
  <c r="AC113" i="2"/>
  <c r="H114" i="2"/>
  <c r="J114" i="2"/>
  <c r="AA114" i="2"/>
  <c r="AB114" i="2"/>
  <c r="AC114" i="2"/>
  <c r="H115" i="2"/>
  <c r="J115" i="2"/>
  <c r="AA115" i="2"/>
  <c r="B115" i="2" s="1"/>
  <c r="AB115" i="2"/>
  <c r="AC115" i="2"/>
  <c r="H116" i="2"/>
  <c r="J116" i="2"/>
  <c r="AA116" i="2"/>
  <c r="AB116" i="2"/>
  <c r="AC116" i="2"/>
  <c r="H117" i="2"/>
  <c r="J117" i="2"/>
  <c r="AA117" i="2"/>
  <c r="AB117" i="2"/>
  <c r="B117" i="2"/>
  <c r="AC117" i="2"/>
  <c r="H118" i="2"/>
  <c r="J118" i="2"/>
  <c r="AA118" i="2"/>
  <c r="B118" i="2" s="1"/>
  <c r="AB118" i="2"/>
  <c r="AC118" i="2"/>
  <c r="H119" i="2"/>
  <c r="J119" i="2"/>
  <c r="AA119" i="2"/>
  <c r="B119" i="2" s="1"/>
  <c r="AB119" i="2"/>
  <c r="AC119" i="2"/>
  <c r="H120" i="2"/>
  <c r="J120" i="2"/>
  <c r="AA120" i="2"/>
  <c r="AB120" i="2"/>
  <c r="AC120" i="2"/>
  <c r="H121" i="2"/>
  <c r="J121" i="2"/>
  <c r="AA121" i="2"/>
  <c r="B121" i="2" s="1"/>
  <c r="A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B126" i="2" s="1"/>
  <c r="AB126" i="2"/>
  <c r="AC126" i="2"/>
  <c r="H127" i="2"/>
  <c r="J127" i="2"/>
  <c r="AA127" i="2"/>
  <c r="AB127" i="2"/>
  <c r="B127" i="2" s="1"/>
  <c r="AC127" i="2"/>
  <c r="H128" i="2"/>
  <c r="J128" i="2"/>
  <c r="AA128" i="2"/>
  <c r="AB128" i="2"/>
  <c r="AC128" i="2"/>
  <c r="H129" i="2"/>
  <c r="J129" i="2"/>
  <c r="AA129" i="2"/>
  <c r="B129" i="2" s="1"/>
  <c r="AB129" i="2"/>
  <c r="AC129" i="2"/>
  <c r="H130" i="2"/>
  <c r="J130" i="2"/>
  <c r="AA130" i="2"/>
  <c r="AB130" i="2"/>
  <c r="AC130" i="2"/>
  <c r="H131" i="2"/>
  <c r="J131" i="2"/>
  <c r="AA131" i="2"/>
  <c r="B131" i="2" s="1"/>
  <c r="AB131" i="2"/>
  <c r="AC131" i="2"/>
  <c r="H132" i="2"/>
  <c r="J132" i="2"/>
  <c r="AA132" i="2"/>
  <c r="AB132" i="2"/>
  <c r="AC132" i="2"/>
  <c r="H133" i="2"/>
  <c r="J133" i="2"/>
  <c r="AA133" i="2"/>
  <c r="AB133" i="2"/>
  <c r="B133" i="2"/>
  <c r="AC133" i="2"/>
  <c r="H134" i="2"/>
  <c r="J134" i="2"/>
  <c r="AA134" i="2"/>
  <c r="B134" i="2" s="1"/>
  <c r="AB134" i="2"/>
  <c r="AC134" i="2"/>
  <c r="H135" i="2"/>
  <c r="J135" i="2"/>
  <c r="AA135" i="2"/>
  <c r="B135" i="2" s="1"/>
  <c r="AB135" i="2"/>
  <c r="AC135" i="2"/>
  <c r="H136" i="2"/>
  <c r="J136" i="2"/>
  <c r="AA136" i="2"/>
  <c r="AB136" i="2"/>
  <c r="AC136" i="2"/>
  <c r="H137" i="2"/>
  <c r="J137" i="2"/>
  <c r="AA137" i="2"/>
  <c r="B137" i="2" s="1"/>
  <c r="A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B142" i="2" s="1"/>
  <c r="AB142" i="2"/>
  <c r="AC142" i="2"/>
  <c r="H143" i="2"/>
  <c r="J143" i="2"/>
  <c r="AA143" i="2"/>
  <c r="AB143" i="2"/>
  <c r="B143" i="2" s="1"/>
  <c r="AC143" i="2"/>
  <c r="H144" i="2"/>
  <c r="J144" i="2"/>
  <c r="AA144" i="2"/>
  <c r="AB144" i="2"/>
  <c r="AC144" i="2"/>
  <c r="H145" i="2"/>
  <c r="J145" i="2"/>
  <c r="AA145" i="2"/>
  <c r="B145" i="2" s="1"/>
  <c r="AB145" i="2"/>
  <c r="AC145" i="2"/>
  <c r="H146" i="2"/>
  <c r="J146" i="2"/>
  <c r="AA146" i="2"/>
  <c r="AB146" i="2"/>
  <c r="AC146" i="2"/>
  <c r="H147" i="2"/>
  <c r="J147" i="2"/>
  <c r="AA147" i="2"/>
  <c r="B147" i="2" s="1"/>
  <c r="AB147" i="2"/>
  <c r="AC147" i="2"/>
  <c r="H148" i="2"/>
  <c r="J148" i="2"/>
  <c r="AA148" i="2"/>
  <c r="AB148" i="2"/>
  <c r="AC148" i="2"/>
  <c r="H149" i="2"/>
  <c r="J149" i="2"/>
  <c r="AA149" i="2"/>
  <c r="AB149" i="2"/>
  <c r="B149" i="2"/>
  <c r="AC149" i="2"/>
  <c r="H150" i="2"/>
  <c r="J150" i="2"/>
  <c r="AA150" i="2"/>
  <c r="B150" i="2" s="1"/>
  <c r="AB150" i="2"/>
  <c r="AC150" i="2"/>
  <c r="H151" i="2"/>
  <c r="J151" i="2"/>
  <c r="AA151" i="2"/>
  <c r="B151" i="2" s="1"/>
  <c r="AB151" i="2"/>
  <c r="AC151" i="2"/>
  <c r="H152" i="2"/>
  <c r="J152" i="2"/>
  <c r="AA152" i="2"/>
  <c r="AB152" i="2"/>
  <c r="AC152" i="2"/>
  <c r="H153" i="2"/>
  <c r="J153" i="2"/>
  <c r="AA153" i="2"/>
  <c r="B153" i="2" s="1"/>
  <c r="A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B158" i="2" s="1"/>
  <c r="AB158" i="2"/>
  <c r="AC158" i="2"/>
  <c r="H159" i="2"/>
  <c r="J159" i="2"/>
  <c r="AA159" i="2"/>
  <c r="AB159" i="2"/>
  <c r="B159" i="2" s="1"/>
  <c r="AC159" i="2"/>
  <c r="H160" i="2"/>
  <c r="J160" i="2"/>
  <c r="AA160" i="2"/>
  <c r="AB160" i="2"/>
  <c r="AC160" i="2"/>
  <c r="H161" i="2"/>
  <c r="J161" i="2"/>
  <c r="AA161" i="2"/>
  <c r="B161" i="2" s="1"/>
  <c r="AB161" i="2"/>
  <c r="AC161" i="2"/>
  <c r="H162" i="2"/>
  <c r="J162" i="2"/>
  <c r="AA162" i="2"/>
  <c r="AB162" i="2"/>
  <c r="AC162" i="2"/>
  <c r="H163" i="2"/>
  <c r="J163" i="2"/>
  <c r="AA163" i="2"/>
  <c r="B163" i="2" s="1"/>
  <c r="AB163" i="2"/>
  <c r="AC163" i="2"/>
  <c r="H164" i="2"/>
  <c r="J164" i="2"/>
  <c r="AA164" i="2"/>
  <c r="AB164" i="2"/>
  <c r="AC164" i="2"/>
  <c r="H165" i="2"/>
  <c r="J165" i="2"/>
  <c r="AA165" i="2"/>
  <c r="AB165" i="2"/>
  <c r="B165" i="2"/>
  <c r="AC165" i="2"/>
  <c r="H166" i="2"/>
  <c r="J166" i="2"/>
  <c r="AA166" i="2"/>
  <c r="B166" i="2" s="1"/>
  <c r="AB166" i="2"/>
  <c r="AC166" i="2"/>
  <c r="H167" i="2"/>
  <c r="J167" i="2"/>
  <c r="AA167" i="2"/>
  <c r="B167" i="2" s="1"/>
  <c r="AB167" i="2"/>
  <c r="AC167" i="2"/>
  <c r="H168" i="2"/>
  <c r="J168" i="2"/>
  <c r="AA168" i="2"/>
  <c r="AB168" i="2"/>
  <c r="AC168" i="2"/>
  <c r="H169" i="2"/>
  <c r="J169" i="2"/>
  <c r="AA169" i="2"/>
  <c r="B169" i="2" s="1"/>
  <c r="A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B174" i="2" s="1"/>
  <c r="AB174" i="2"/>
  <c r="AC174" i="2"/>
  <c r="H175" i="2"/>
  <c r="J175" i="2"/>
  <c r="AA175" i="2"/>
  <c r="AB175" i="2"/>
  <c r="B175" i="2" s="1"/>
  <c r="AC175" i="2"/>
  <c r="H176" i="2"/>
  <c r="J176" i="2"/>
  <c r="AA176" i="2"/>
  <c r="AB176" i="2"/>
  <c r="AC176" i="2"/>
  <c r="H177" i="2"/>
  <c r="J177" i="2"/>
  <c r="AA177" i="2"/>
  <c r="B177" i="2" s="1"/>
  <c r="AB177" i="2"/>
  <c r="AC177" i="2"/>
  <c r="H178" i="2"/>
  <c r="J178" i="2"/>
  <c r="AA178" i="2"/>
  <c r="AB178" i="2"/>
  <c r="AC178" i="2"/>
  <c r="H179" i="2"/>
  <c r="J179" i="2"/>
  <c r="AA179" i="2"/>
  <c r="B179" i="2" s="1"/>
  <c r="AB179" i="2"/>
  <c r="AC179" i="2"/>
  <c r="H180" i="2"/>
  <c r="J180" i="2"/>
  <c r="AA180" i="2"/>
  <c r="AB180" i="2"/>
  <c r="AC180" i="2"/>
  <c r="H181" i="2"/>
  <c r="J181" i="2"/>
  <c r="AA181" i="2"/>
  <c r="AB181" i="2"/>
  <c r="B181" i="2"/>
  <c r="AC181" i="2"/>
  <c r="H182" i="2"/>
  <c r="J182" i="2"/>
  <c r="AA182" i="2"/>
  <c r="B182" i="2" s="1"/>
  <c r="AB182" i="2"/>
  <c r="AC182" i="2"/>
  <c r="H183" i="2"/>
  <c r="J183" i="2"/>
  <c r="AA183" i="2"/>
  <c r="B183" i="2" s="1"/>
  <c r="AB183" i="2"/>
  <c r="AC183" i="2"/>
  <c r="H184" i="2"/>
  <c r="J184" i="2"/>
  <c r="AA184" i="2"/>
  <c r="AB184" i="2"/>
  <c r="AC184" i="2"/>
  <c r="H185" i="2"/>
  <c r="J185" i="2"/>
  <c r="AA185" i="2"/>
  <c r="B185" i="2" s="1"/>
  <c r="A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B190" i="2" s="1"/>
  <c r="AB190" i="2"/>
  <c r="AC190" i="2"/>
  <c r="H191" i="2"/>
  <c r="J191" i="2"/>
  <c r="AA191" i="2"/>
  <c r="AB191" i="2"/>
  <c r="B191" i="2" s="1"/>
  <c r="AC191" i="2"/>
  <c r="H192" i="2"/>
  <c r="J192" i="2"/>
  <c r="AA192" i="2"/>
  <c r="AB192" i="2"/>
  <c r="AC192" i="2"/>
  <c r="H193" i="2"/>
  <c r="J193" i="2"/>
  <c r="AA193" i="2"/>
  <c r="B193" i="2" s="1"/>
  <c r="AB193" i="2"/>
  <c r="AC193" i="2"/>
  <c r="H194" i="2"/>
  <c r="J194" i="2"/>
  <c r="AA194" i="2"/>
  <c r="AB194" i="2"/>
  <c r="AC194" i="2"/>
  <c r="H195" i="2"/>
  <c r="J195" i="2"/>
  <c r="AA195" i="2"/>
  <c r="B195" i="2" s="1"/>
  <c r="AB195" i="2"/>
  <c r="AC195" i="2"/>
  <c r="H196" i="2"/>
  <c r="J196" i="2"/>
  <c r="AA196" i="2"/>
  <c r="AB196" i="2"/>
  <c r="AC196" i="2"/>
  <c r="H197" i="2"/>
  <c r="J197" i="2"/>
  <c r="AA197" i="2"/>
  <c r="AB197" i="2"/>
  <c r="B197" i="2"/>
  <c r="AC197" i="2"/>
  <c r="H198" i="2"/>
  <c r="J198" i="2"/>
  <c r="AA198" i="2"/>
  <c r="B198" i="2" s="1"/>
  <c r="AB198" i="2"/>
  <c r="AC198" i="2"/>
  <c r="H199" i="2"/>
  <c r="J199" i="2"/>
  <c r="AA199" i="2"/>
  <c r="B199" i="2" s="1"/>
  <c r="AB199" i="2"/>
  <c r="AC199" i="2"/>
  <c r="H200" i="2"/>
  <c r="J200" i="2"/>
  <c r="AA200" i="2"/>
  <c r="AB200" i="2"/>
  <c r="AC200" i="2"/>
  <c r="H201" i="2"/>
  <c r="J201" i="2"/>
  <c r="AA201" i="2"/>
  <c r="B201" i="2" s="1"/>
  <c r="A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B206" i="2" s="1"/>
  <c r="AB206" i="2"/>
  <c r="AC206" i="2"/>
  <c r="AB3" i="4"/>
  <c r="AC3" i="4"/>
  <c r="AD3" i="4"/>
  <c r="AE3" i="4"/>
  <c r="AF3" i="4"/>
  <c r="AG3" i="4"/>
  <c r="AB4" i="4"/>
  <c r="AC4" i="4"/>
  <c r="AD4" i="4"/>
  <c r="AE4" i="4"/>
  <c r="AF4" i="4"/>
  <c r="AG4" i="4"/>
  <c r="AW4" i="4"/>
  <c r="AB5"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U16" i="4"/>
  <c r="E16" i="4"/>
  <c r="X16" i="4" l="1"/>
  <c r="K16" i="4" s="1"/>
  <c r="F16" i="4"/>
  <c r="AT16" i="4"/>
  <c r="G16" i="4"/>
  <c r="AR18" i="4"/>
  <c r="H16" i="4"/>
  <c r="AQ16" i="4"/>
  <c r="J3" i="4"/>
  <c r="B194" i="2"/>
  <c r="B178" i="2"/>
  <c r="B162" i="2"/>
  <c r="B146" i="2"/>
  <c r="B130" i="2"/>
  <c r="B114" i="2"/>
  <c r="B98" i="2"/>
  <c r="B82" i="2"/>
  <c r="B66" i="2"/>
  <c r="B50" i="2"/>
  <c r="B34" i="2"/>
  <c r="B18" i="2"/>
  <c r="H2" i="2"/>
  <c r="I16" i="4"/>
  <c r="B204" i="2"/>
  <c r="B188" i="2"/>
  <c r="B172" i="2"/>
  <c r="B156" i="2"/>
  <c r="B140" i="2"/>
  <c r="B124" i="2"/>
  <c r="B108" i="2"/>
  <c r="B92" i="2"/>
  <c r="B76" i="2"/>
  <c r="B60" i="2"/>
  <c r="B44" i="2"/>
  <c r="B28" i="2"/>
  <c r="B12" i="2"/>
  <c r="B9" i="2"/>
  <c r="J17" i="4"/>
  <c r="J14" i="4"/>
  <c r="Y24" i="4"/>
  <c r="J16" i="4"/>
  <c r="J15" i="4"/>
  <c r="J6" i="4"/>
  <c r="B192" i="2"/>
  <c r="B176" i="2"/>
  <c r="B160" i="2"/>
  <c r="B144" i="2"/>
  <c r="B128" i="2"/>
  <c r="B112" i="2"/>
  <c r="B96" i="2"/>
  <c r="B80" i="2"/>
  <c r="B64" i="2"/>
  <c r="B48" i="2"/>
  <c r="B32" i="2"/>
  <c r="B16" i="2"/>
  <c r="B7" i="2"/>
  <c r="J4" i="4"/>
  <c r="B196" i="2"/>
  <c r="B180" i="2"/>
  <c r="B164" i="2"/>
  <c r="B148" i="2"/>
  <c r="B132" i="2"/>
  <c r="B116" i="2"/>
  <c r="B100" i="2"/>
  <c r="B84" i="2"/>
  <c r="B68" i="2"/>
  <c r="B52" i="2"/>
  <c r="B36" i="2"/>
  <c r="B20" i="2"/>
  <c r="B2" i="2"/>
  <c r="AD2" i="2" s="1"/>
  <c r="H3" i="2" s="1"/>
  <c r="B200" i="2"/>
  <c r="B184" i="2"/>
  <c r="B168" i="2"/>
  <c r="B152" i="2"/>
  <c r="B136" i="2"/>
  <c r="B120" i="2"/>
  <c r="B104" i="2"/>
  <c r="B88" i="2"/>
  <c r="B72" i="2"/>
  <c r="B56" i="2"/>
  <c r="B40" i="2"/>
  <c r="B24" i="2"/>
  <c r="C2" i="2"/>
  <c r="J2" i="2"/>
  <c r="J8" i="4"/>
  <c r="J7" i="4"/>
  <c r="J5" i="4"/>
  <c r="AQ15" i="4"/>
  <c r="AU15" i="4"/>
  <c r="AT15" i="4"/>
  <c r="Y15" i="4"/>
  <c r="X15" i="4"/>
  <c r="K15" i="4" s="1"/>
  <c r="BU3" i="4"/>
  <c r="BT3" i="4" s="1"/>
  <c r="BU15" i="4"/>
  <c r="L24" i="4"/>
  <c r="Y16" i="4"/>
  <c r="AR15" i="4"/>
  <c r="E15" i="4"/>
  <c r="AS16" i="4"/>
  <c r="Y18" i="4"/>
  <c r="BU10" i="4"/>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AT17" i="4"/>
  <c r="AQ17" i="4"/>
  <c r="I17" i="4"/>
  <c r="X17" i="4"/>
  <c r="K17" i="4" s="1"/>
  <c r="H17" i="4"/>
  <c r="AU17" i="4"/>
  <c r="G17" i="4"/>
  <c r="Y17" i="4"/>
  <c r="F17" i="4"/>
  <c r="AR17" i="4"/>
  <c r="AS17" i="4"/>
  <c r="J18" i="4"/>
  <c r="AD12" i="4"/>
  <c r="J12" i="4" s="1"/>
  <c r="X24" i="4"/>
  <c r="BU2" i="4"/>
  <c r="J13" i="4"/>
  <c r="BU11" i="4"/>
  <c r="BT11" i="4" s="1"/>
  <c r="BU12" i="4"/>
  <c r="BU4" i="4"/>
  <c r="BU14" i="4"/>
  <c r="BU13" i="4"/>
  <c r="AQ18" i="4"/>
  <c r="E17" i="4"/>
  <c r="AU18" i="4"/>
  <c r="BU8" i="4"/>
  <c r="BU16" i="4"/>
  <c r="BT10" i="4"/>
  <c r="BW10" i="4" s="1"/>
  <c r="BU6" i="4"/>
  <c r="BU5" i="4"/>
  <c r="BU9" i="4"/>
  <c r="V24" i="4"/>
  <c r="V20" i="4"/>
  <c r="Y20" i="4" s="1"/>
  <c r="Y25" i="4" s="1"/>
  <c r="BW3" i="4" l="1"/>
  <c r="J3" i="2"/>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D3" i="4"/>
  <c r="T33" i="4" s="1"/>
  <c r="D4" i="4"/>
  <c r="T34" i="4" s="1"/>
  <c r="AQ11" i="4"/>
  <c r="T41" i="4"/>
  <c r="AU11" i="4" s="1"/>
  <c r="AR11" i="4"/>
  <c r="X11" i="4"/>
  <c r="AT11" i="4"/>
  <c r="AS11" i="4"/>
  <c r="D5" i="4"/>
  <c r="T35" i="4" s="1"/>
  <c r="F12" i="4" l="1"/>
  <c r="AU10" i="4"/>
  <c r="G9" i="4"/>
  <c r="H9" i="4"/>
  <c r="G14" i="4"/>
  <c r="T37" i="4"/>
  <c r="Y7" i="4" s="1"/>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I15" i="4" s="1"/>
  <c r="H14" i="4"/>
  <c r="K14" i="4"/>
  <c r="AU3" i="4"/>
  <c r="Y3" i="4"/>
  <c r="AT3" i="4"/>
  <c r="AR3" i="4"/>
  <c r="AQ3" i="4"/>
  <c r="AS3" i="4"/>
  <c r="X3" i="4"/>
  <c r="E3" i="4" s="1"/>
  <c r="BV9" i="4"/>
  <c r="BV12" i="4"/>
  <c r="AR4" i="4"/>
  <c r="AQ4" i="4"/>
  <c r="AS4" i="4"/>
  <c r="AT4" i="4"/>
  <c r="X4" i="4"/>
  <c r="K4" i="4" s="1"/>
  <c r="AU4" i="4"/>
  <c r="Y4" i="4"/>
  <c r="F11" i="4"/>
  <c r="Y11" i="4"/>
  <c r="H11" i="4"/>
  <c r="E12" i="4"/>
  <c r="E14" i="4"/>
  <c r="F9" i="4"/>
  <c r="Y13" i="4"/>
  <c r="E13" i="4"/>
  <c r="AQ7" i="4"/>
  <c r="AS7" i="4"/>
  <c r="AR7" i="4"/>
  <c r="X7" i="4"/>
  <c r="K7" i="4" s="1"/>
  <c r="AT7" i="4"/>
  <c r="G11" i="4"/>
  <c r="AU9" i="4"/>
  <c r="AU7" i="4" l="1"/>
  <c r="BV11" i="4"/>
  <c r="BV3" i="4"/>
  <c r="I13" i="4" s="1"/>
  <c r="BV13" i="4"/>
  <c r="BV4" i="4"/>
  <c r="BV6" i="4"/>
  <c r="BV7" i="4"/>
  <c r="BV10" i="4"/>
  <c r="I18" i="4" s="1"/>
  <c r="H5" i="4"/>
  <c r="BV5" i="4"/>
  <c r="I7" i="4" s="1"/>
  <c r="BV8" i="4"/>
  <c r="H6" i="4"/>
  <c r="G5" i="4"/>
  <c r="H3" i="4"/>
  <c r="T38" i="4"/>
  <c r="Y8" i="4" s="1"/>
  <c r="U38" i="4"/>
  <c r="F7" i="4"/>
  <c r="I6" i="4"/>
  <c r="H4" i="4"/>
  <c r="I4" i="4"/>
  <c r="F4" i="4"/>
  <c r="G4" i="4"/>
  <c r="E4" i="4"/>
  <c r="F3" i="4"/>
  <c r="AT8" i="4"/>
  <c r="X8" i="4"/>
  <c r="K8" i="4" s="1"/>
  <c r="AQ8" i="4"/>
  <c r="AU8" i="4"/>
  <c r="AR8" i="4"/>
  <c r="AS8" i="4"/>
  <c r="I8" i="4"/>
  <c r="F5" i="4"/>
  <c r="K5" i="4"/>
  <c r="E7" i="4"/>
  <c r="H7" i="4"/>
  <c r="E6" i="4"/>
  <c r="G7" i="4"/>
  <c r="G3" i="4"/>
  <c r="K3" i="4"/>
  <c r="I14" i="4"/>
  <c r="I12" i="4"/>
  <c r="I10" i="4"/>
  <c r="G6" i="4"/>
  <c r="K6" i="4"/>
  <c r="Y19" i="4" l="1"/>
  <c r="I23" i="4" s="1"/>
  <c r="I5" i="4"/>
  <c r="I11" i="4"/>
  <c r="I9" i="4"/>
  <c r="G8" i="4"/>
  <c r="I3"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<sst xmlns="http://schemas.openxmlformats.org/spreadsheetml/2006/main" count="2795" uniqueCount="762">
  <si>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</si>
  <si>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</si>
  <si>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</si>
  <si>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</si>
  <si>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</si>
  <si>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</si>
  <si>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</si>
  <si>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</si>
  <si>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</si>
  <si>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</si>
  <si>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</si>
  <si>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</si>
  <si>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</si>
  <si>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</si>
  <si>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</si>
  <si>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</si>
  <si>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</si>
  <si>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</si>
  <si>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</si>
  <si>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</si>
  <si>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</si>
  <si>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</si>
  <si>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</si>
  <si>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</si>
  <si>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</si>
  <si>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</si>
  <si>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</si>
  <si>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</si>
  <si>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</si>
  <si>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</si>
  <si>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</si>
  <si>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</si>
  <si>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</si>
  <si>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</si>
  <si>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</si>
  <si>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</si>
  <si>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</si>
  <si>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</si>
  <si>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</si>
  <si>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</si>
  <si>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</si>
  <si>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</si>
  <si>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</si>
  <si>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</si>
  <si>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</si>
  <si>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</si>
  <si>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</si>
  <si>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</si>
  <si>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</si>
  <si>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</si>
  <si>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</si>
  <si>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</si>
  <si>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</si>
  <si>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</si>
  <si>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</si>
  <si>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</si>
  <si>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</si>
  <si>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</si>
  <si>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</si>
  <si>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</si>
  <si>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</si>
  <si>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</si>
  <si>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</si>
  <si>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</si>
  <si>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</si>
  <si>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</si>
  <si>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</si>
  <si>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</si>
  <si>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</si>
  <si>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</si>
  <si>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</si>
  <si>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</si>
  <si>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</si>
  <si>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</si>
  <si>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</si>
  <si>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</si>
  <si>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</si>
  <si>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</si>
  <si>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</si>
  <si>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</si>
  <si>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</si>
  <si>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</si>
  <si>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</si>
  <si>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</si>
  <si>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</si>
  <si>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</si>
  <si>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</si>
  <si>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</si>
  <si>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</si>
  <si>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</si>
  <si>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</si>
  <si>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</si>
  <si>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</si>
  <si>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</si>
  <si>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</si>
  <si>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</si>
  <si>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</si>
  <si>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</si>
  <si>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</si>
  <si>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</si>
  <si>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</si>
  <si>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</si>
  <si>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</si>
  <si>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</si>
  <si>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</si>
  <si>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</si>
  <si>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</si>
  <si>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</si>
  <si>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</si>
  <si>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</si>
  <si>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</si>
  <si>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</si>
  <si>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</si>
  <si>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</si>
  <si>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</si>
  <si>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</si>
  <si>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</si>
  <si>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</si>
  <si>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</si>
  <si>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</si>
  <si>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</si>
  <si>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</si>
  <si>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</si>
  <si>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</si>
  <si>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</si>
  <si>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</si>
  <si>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</si>
  <si>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</si>
  <si>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</si>
  <si>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</si>
  <si>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</si>
  <si>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</si>
  <si>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</si>
  <si>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</si>
  <si>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</si>
  <si>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</si>
  <si>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</si>
  <si>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</si>
  <si>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</si>
  <si>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</si>
  <si>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</si>
  <si>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</si>
  <si>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</si>
  <si>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</si>
  <si>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</si>
  <si>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</si>
  <si>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</si>
  <si>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</si>
  <si>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</si>
  <si>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</si>
  <si>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</si>
  <si>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</si>
  <si>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</si>
  <si>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</si>
  <si>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</si>
  <si>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</si>
  <si>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</si>
  <si>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</si>
  <si>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</si>
  <si>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</si>
  <si>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</si>
  <si>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</si>
  <si>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</si>
  <si>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</si>
  <si>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</si>
  <si>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</si>
  <si>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</si>
  <si>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</si>
  <si>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</si>
  <si>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</si>
  <si>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</si>
  <si>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</si>
  <si>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</si>
  <si>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</si>
  <si>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</si>
  <si>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</si>
  <si>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</si>
  <si>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</si>
  <si>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</si>
  <si>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</si>
  <si>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</si>
  <si>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</si>
  <si>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</si>
  <si>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</si>
  <si>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</si>
  <si>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</si>
  <si>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</si>
  <si>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</si>
  <si>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</si>
  <si>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</si>
  <si>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</si>
  <si>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</si>
  <si>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</si>
  <si>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</si>
  <si>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</si>
  <si>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</si>
  <si>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</si>
  <si>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</si>
  <si>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</si>
  <si>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</si>
  <si>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</si>
  <si>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</si>
  <si>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</si>
  <si>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</si>
  <si>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</si>
  <si>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</si>
  <si>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</si>
  <si>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</si>
  <si>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</si>
  <si>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</si>
  <si>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</si>
  <si>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</si>
  <si>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</si>
  <si>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</si>
  <si>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</si>
  <si>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</si>
  <si>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</si>
  <si>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</si>
  <si>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</si>
  <si>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</si>
  <si>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</si>
  <si>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</si>
  <si>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</si>
  <si>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</si>
  <si>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</si>
  <si>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</si>
  <si>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</si>
  <si>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</si>
  <si>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</si>
  <si>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</si>
  <si>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</si>
  <si>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</si>
  <si>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</si>
  <si>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</si>
  <si>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</si>
  <si>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</si>
  <si>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</si>
  <si>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</si>
  <si>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</si>
  <si>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</si>
  <si>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</si>
  <si>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</si>
  <si>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</si>
  <si>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</si>
  <si>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</si>
  <si>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</si>
  <si>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</si>
  <si>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</si>
  <si>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</si>
  <si>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</si>
  <si>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</si>
  <si>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</si>
  <si>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</si>
  <si>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</si>
  <si>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</si>
  <si>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</si>
  <si>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</si>
  <si>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</si>
  <si>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</si>
  <si>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</si>
  <si>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</si>
  <si>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</si>
  <si>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</si>
  <si>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</si>
  <si>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</si>
  <si>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</si>
  <si>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</si>
  <si>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</si>
  <si>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</si>
  <si>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</si>
  <si>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</si>
  <si>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</si>
  <si>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</si>
  <si>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</si>
  <si>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</si>
  <si>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</si>
  <si>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</si>
  <si>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</si>
  <si>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</si>
  <si>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</si>
  <si>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</si>
  <si>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</si>
  <si>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</si>
  <si>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</si>
  <si>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</si>
  <si>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</si>
  <si>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</si>
  <si>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</si>
  <si>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</si>
  <si>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</si>
  <si>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</si>
  <si>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</si>
  <si>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</si>
  <si>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</si>
  <si>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</si>
  <si>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</si>
  <si>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</si>
  <si>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</si>
  <si>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</si>
  <si>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</si>
  <si>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</si>
  <si>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</si>
  <si>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</si>
  <si>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</si>
  <si>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</si>
  <si>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</si>
  <si>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</si>
  <si>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</si>
  <si>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</si>
  <si>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</si>
  <si>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</si>
  <si>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</si>
  <si>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</si>
  <si>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</si>
  <si>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</si>
  <si>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</si>
  <si>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</si>
  <si>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</si>
  <si>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</si>
  <si>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</si>
  <si>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</si>
  <si>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</si>
  <si>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</si>
  <si>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</si>
  <si>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</si>
  <si>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</si>
  <si>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</si>
  <si>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</si>
  <si>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</si>
  <si>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</si>
  <si>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</si>
  <si>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</si>
  <si>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</si>
  <si>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</si>
  <si>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</si>
  <si>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</si>
  <si>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</si>
  <si>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</si>
  <si>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</si>
  <si>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</si>
  <si>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</si>
  <si>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</si>
  <si>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</si>
  <si>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</si>
  <si>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</si>
  <si>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</si>
  <si>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</si>
  <si>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</si>
  <si>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</si>
  <si>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</si>
  <si>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</si>
  <si>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</si>
  <si>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</si>
  <si>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</si>
  <si>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</si>
  <si>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</si>
  <si>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</si>
  <si>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</si>
  <si>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</si>
  <si>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</si>
  <si>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</si>
  <si>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</si>
  <si>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</si>
  <si>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</si>
  <si>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</si>
  <si>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</si>
  <si>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</si>
  <si>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</si>
  <si>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</si>
  <si>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</si>
  <si>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</si>
  <si>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</si>
  <si>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</si>
  <si>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</si>
  <si>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</si>
  <si>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</si>
  <si>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</si>
  <si>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</si>
  <si>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</si>
  <si>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</si>
  <si>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</si>
  <si>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</si>
  <si>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</si>
  <si>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</si>
  <si>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</si>
  <si>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</si>
  <si>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</si>
  <si>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</si>
  <si>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</si>
  <si>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</si>
  <si>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</si>
  <si>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</si>
  <si>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</si>
  <si>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</si>
  <si>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</si>
  <si>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</si>
  <si>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</si>
  <si>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</si>
  <si>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</si>
  <si>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</si>
  <si>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</si>
  <si>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</si>
  <si>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</si>
  <si>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</si>
  <si>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</si>
  <si>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</si>
  <si>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</si>
  <si>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</si>
  <si>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</si>
  <si>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</si>
  <si>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</si>
  <si>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</si>
  <si>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</si>
  <si>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</si>
  <si>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</si>
  <si>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</si>
  <si>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</si>
  <si>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</si>
  <si>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</si>
  <si>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</si>
  <si>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</si>
  <si>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</si>
  <si>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</si>
  <si>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</si>
  <si>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</si>
  <si>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</si>
  <si>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</si>
  <si>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</si>
  <si>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</si>
  <si>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</si>
  <si>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</si>
  <si>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</si>
  <si>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</si>
  <si>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</si>
  <si>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</si>
  <si>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</si>
  <si>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</si>
  <si>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</si>
  <si>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</si>
  <si>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</si>
  <si>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</si>
  <si>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</si>
  <si>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</si>
  <si>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</si>
  <si>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</si>
  <si>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</si>
  <si>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</si>
  <si>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</si>
  <si>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</si>
  <si>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</si>
  <si>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</si>
  <si>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</si>
  <si>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</si>
  <si>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</si>
  <si>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</si>
  <si>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</si>
  <si>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</si>
  <si>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</si>
  <si>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</si>
  <si>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</si>
  <si>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</si>
  <si>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</si>
  <si>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</si>
  <si>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</si>
  <si>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</si>
  <si>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</si>
  <si>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</si>
  <si>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</si>
  <si>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</si>
  <si>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</si>
  <si>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</si>
  <si>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</si>
  <si>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</si>
  <si>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</si>
  <si>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</si>
  <si>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</si>
  <si>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</si>
  <si>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</si>
  <si>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</si>
  <si>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</si>
  <si>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</si>
  <si>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</si>
  <si>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</si>
  <si>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</si>
  <si>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</si>
  <si>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</si>
  <si>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</si>
  <si>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</si>
  <si>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</si>
  <si>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</si>
  <si>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</si>
  <si>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</si>
  <si>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</si>
  <si>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</si>
  <si>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</si>
  <si>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</si>
  <si>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</si>
  <si>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</si>
  <si>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</si>
  <si>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</si>
  <si>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</si>
  <si>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</si>
  <si>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</si>
  <si>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</si>
  <si>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</si>
  <si>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</si>
  <si>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</si>
  <si>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</si>
  <si>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</si>
  <si>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</si>
  <si>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</si>
  <si>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</si>
  <si>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</si>
  <si>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</si>
  <si>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</si>
  <si>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</si>
  <si>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</si>
  <si>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</si>
  <si>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</si>
  <si>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</si>
  <si>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</si>
  <si>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</si>
  <si>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</si>
  <si>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</si>
  <si>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</si>
  <si>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</si>
  <si>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</si>
  <si>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</si>
  <si>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</si>
  <si>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</si>
  <si>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</si>
  <si>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</si>
  <si>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</si>
  <si>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</si>
  <si>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</si>
  <si>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</si>
  <si>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</si>
  <si>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</si>
  <si>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</si>
  <si>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</si>
  <si>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</si>
  <si>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</si>
  <si>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</si>
  <si>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</si>
  <si>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</si>
  <si>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</si>
  <si>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</si>
  <si>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</si>
  <si>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</si>
  <si>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</si>
  <si>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</si>
  <si>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</si>
  <si>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</si>
  <si>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</si>
  <si>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</si>
  <si>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</si>
  <si>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</si>
  <si>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</si>
  <si>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</si>
  <si>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</si>
  <si>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</si>
  <si>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</si>
  <si>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</si>
  <si>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</si>
  <si>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</si>
  <si>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</si>
  <si>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</si>
  <si>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</si>
  <si>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</si>
  <si>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</si>
  <si>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</si>
  <si>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</si>
  <si>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</si>
  <si>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</si>
  <si>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</si>
  <si>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</si>
  <si>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</si>
  <si>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</si>
  <si>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</si>
  <si>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</si>
  <si>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</si>
  <si>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</si>
  <si>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</si>
  <si>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</si>
  <si>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</si>
  <si>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</si>
  <si>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</si>
  <si>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</si>
  <si>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</si>
  <si>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</si>
  <si>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</si>
  <si>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</si>
  <si>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</si>
  <si>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</si>
  <si>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</si>
  <si>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</si>
  <si>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</si>
  <si>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</si>
  <si>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</si>
  <si>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</si>
  <si>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</si>
  <si>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</si>
  <si>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</si>
  <si>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</si>
  <si>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</si>
  <si>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</si>
  <si>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</si>
  <si>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</si>
  <si>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</si>
  <si>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</si>
  <si>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</si>
  <si>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</si>
  <si>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</si>
  <si>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</si>
  <si>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</si>
  <si>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</si>
  <si>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</si>
  <si>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</si>
  <si>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</si>
  <si>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</si>
  <si>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</si>
  <si>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</si>
  <si>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</si>
  <si>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</si>
  <si>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</si>
  <si>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</si>
  <si>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</si>
  <si>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</si>
  <si>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</si>
  <si>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</si>
  <si>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</si>
  <si>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</si>
  <si>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</si>
  <si>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</si>
  <si>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</si>
  <si>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</si>
  <si>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</si>
  <si>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</si>
  <si>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</si>
  <si>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</si>
  <si>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</si>
  <si>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</si>
  <si>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</si>
  <si>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</si>
  <si>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</si>
  <si>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</si>
  <si>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</si>
  <si>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</si>
  <si>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</si>
  <si>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</si>
  <si>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</si>
  <si>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</si>
  <si>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</si>
  <si>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</si>
  <si>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</si>
  <si>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</si>
  <si>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</si>
  <si>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</si>
  <si>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</si>
  <si>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</si>
  <si>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</si>
  <si>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</si>
  <si>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</si>
  <si>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</si>
  <si>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</si>
  <si>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</si>
  <si>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</si>
  <si>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</si>
  <si>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</si>
  <si>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</si>
  <si>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</si>
  <si>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</si>
  <si>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</si>
  <si>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</si>
  <si>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</si>
  <si>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</si>
  <si>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</si>
  <si>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</si>
  <si>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</si>
  <si>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</si>
  <si>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</si>
  <si>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</si>
  <si>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</si>
  <si>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</si>
  <si>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</si>
  <si>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</si>
  <si>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</si>
  <si>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</si>
  <si>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</si>
  <si>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</si>
  <si>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</si>
  <si>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</si>
  <si>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</si>
  <si>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</si>
  <si>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</si>
  <si>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</si>
  <si>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</si>
  <si>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</si>
  <si>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</si>
  <si>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</si>
  <si>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</si>
  <si>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</si>
  <si>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</si>
  <si>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</si>
  <si>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</si>
  <si>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</si>
  <si>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</si>
  <si>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</si>
  <si>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</si>
  <si>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</si>
  <si>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</si>
  <si>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</si>
  <si>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</si>
  <si>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</si>
  <si>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</si>
  <si>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</si>
  <si>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</si>
  <si>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</si>
  <si>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</si>
  <si>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</si>
  <si>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</si>
  <si>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</si>
  <si>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</si>
  <si>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</si>
  <si>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</si>
  <si>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</si>
  <si>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</si>
  <si>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</si>
  <si>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</si>
  <si>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</si>
  <si>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</si>
  <si>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</si>
  <si>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</si>
  <si>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</si>
  <si>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</si>
  <si>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</si>
  <si>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</si>
  <si>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</si>
  <si>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</si>
  <si>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</si>
  <si>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</si>
  <si>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</si>
  <si>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</si>
  <si>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</si>
  <si>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</si>
  <si>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</si>
  <si>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</si>
  <si>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</si>
  <si>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</si>
  <si>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</si>
  <si>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</si>
  <si>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</si>
  <si>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</si>
  <si>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</si>
  <si>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</si>
  <si>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</si>
  <si>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</si>
  <si>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</si>
  <si>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</si>
  <si>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</si>
  <si>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The Woodpunks</t>
  </si>
  <si>
    <t>Trotskid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</si>
</sst>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ink" xfId="1" builtinId="8"/>
    <cellStyle name="Normal" xfId="0" builtinId="0"/>
    <cellStyle name="Per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24" val="0"/>
</file>

<file path=xl/ctrlProps/ctrlProp10.xml><?xml version="1.0" encoding="utf-8"?>
<formControlPr xmlns="http://schemas.microsoft.com/office/spreadsheetml/2009/9/main" objectType="Drop" dropLines="15" dropStyle="combo" dx="16" fmlaLink="$AP$11" fmlaRange="$BT$1:$BT$15" noThreeD="1" sel="4" val="0"/>
</file>

<file path=xl/ctrlProps/ctrlProp100.xml><?xml version="1.0" encoding="utf-8"?>
<formControlPr xmlns="http://schemas.microsoft.com/office/spreadsheetml/2009/9/main" objectType="Drop" dropLines="20" dropStyle="combo" dx="16" fmlaLink="AO16" fmlaRange="$AQ$32:$AQ$87" noThreeD="1" val="0"/>
</file>

<file path=xl/ctrlProps/ctrlProp101.xml><?xml version="1.0" encoding="utf-8"?>
<formControlPr xmlns="http://schemas.microsoft.com/office/spreadsheetml/2009/9/main" objectType="Drop" dropLines="20" dropStyle="combo" dx="16" fmlaLink="AO15" fmlaRange="$AQ$32:$AQ$87" noThreeD="1" val="0"/>
</file>

<file path=xl/ctrlProps/ctrlProp102.xml><?xml version="1.0" encoding="utf-8"?>
<formControlPr xmlns="http://schemas.microsoft.com/office/spreadsheetml/2009/9/main" objectType="Drop" dropLines="20" dropStyle="combo" dx="16" fmlaLink="AO14" fmlaRange="$AQ$32:$AQ$87" noThreeD="1" val="0"/>
</file>

<file path=xl/ctrlProps/ctrlProp103.xml><?xml version="1.0" encoding="utf-8"?>
<formControlPr xmlns="http://schemas.microsoft.com/office/spreadsheetml/2009/9/main" objectType="Drop" dropLines="20" dropStyle="combo" dx="16" fmlaLink="AO13" fmlaRange="$AQ$32:$AQ$87" noThreeD="1" val="0"/>
</file>

<file path=xl/ctrlProps/ctrlProp104.xml><?xml version="1.0" encoding="utf-8"?>
<formControlPr xmlns="http://schemas.microsoft.com/office/spreadsheetml/2009/9/main" objectType="Drop" dropLines="20" dropStyle="combo" dx="16" fmlaLink="AO12" fmlaRange="$AQ$32:$AQ$87" noThreeD="1" val="0"/>
</file>

<file path=xl/ctrlProps/ctrlProp105.xml><?xml version="1.0" encoding="utf-8"?>
<formControlPr xmlns="http://schemas.microsoft.com/office/spreadsheetml/2009/9/main" objectType="Drop" dropLines="20" dropStyle="combo" dx="16" fmlaLink="AO11" fmlaRange="$AQ$32:$AQ$87" noThreeD="1" val="0"/>
</file>

<file path=xl/ctrlProps/ctrlProp106.xml><?xml version="1.0" encoding="utf-8"?>
<formControlPr xmlns="http://schemas.microsoft.com/office/spreadsheetml/2009/9/main" objectType="Drop" dropLines="20" dropStyle="combo" dx="16" fmlaLink="AO10" fmlaRange="$AQ$32:$AQ$87" noThreeD="1" val="0"/>
</file>

<file path=xl/ctrlProps/ctrlProp107.xml><?xml version="1.0" encoding="utf-8"?>
<formControlPr xmlns="http://schemas.microsoft.com/office/spreadsheetml/2009/9/main" objectType="Drop" dropLines="20" dropStyle="combo" dx="16" fmlaLink="AO9" fmlaRange="$AQ$32:$AQ$87" noThreeD="1" val="0"/>
</file>

<file path=xl/ctrlProps/ctrlProp108.xml><?xml version="1.0" encoding="utf-8"?>
<formControlPr xmlns="http://schemas.microsoft.com/office/spreadsheetml/2009/9/main" objectType="Drop" dropLines="20" dropStyle="combo" dx="16" fmlaLink="AO3" fmlaRange="$AQ$32:$AQ$87" noThreeD="1" val="0"/>
</file>

<file path=xl/ctrlProps/ctrlProp109.xml><?xml version="1.0" encoding="utf-8"?>
<formControlPr xmlns="http://schemas.microsoft.com/office/spreadsheetml/2009/9/main" objectType="Drop" dropLines="20" dropStyle="combo" dx="16" fmlaLink="AO4" fmlaRange="$AQ$32:$AQ$87" noThreeD="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val="0"/>
</file>

<file path=xl/ctrlProps/ctrlProp111.xml><?xml version="1.0" encoding="utf-8"?>
<formControlPr xmlns="http://schemas.microsoft.com/office/spreadsheetml/2009/9/main" objectType="Drop" dropLines="20" dropStyle="combo" dx="16" fmlaLink="AO6" fmlaRange="$AQ$32:$AQ$87" noThreeD="1" val="0"/>
</file>

<file path=xl/ctrlProps/ctrlProp112.xml><?xml version="1.0" encoding="utf-8"?>
<formControlPr xmlns="http://schemas.microsoft.com/office/spreadsheetml/2009/9/main" objectType="Drop" dropLines="20" dropStyle="combo" dx="16" fmlaLink="AO7" fmlaRange="$AQ$32:$AQ$87" noThreeD="1" val="0"/>
</file>

<file path=xl/ctrlProps/ctrlProp113.xml><?xml version="1.0" encoding="utf-8"?>
<formControlPr xmlns="http://schemas.microsoft.com/office/spreadsheetml/2009/9/main" objectType="Drop" dropLines="20" dropStyle="combo" dx="16" fmlaLink="AO8" fmlaRange="$AQ$32:$AQ$87" noThreeD="1" val="0"/>
</file>

<file path=xl/ctrlProps/ctrlProp12.xml><?xml version="1.0" encoding="utf-8"?>
<formControlPr xmlns="http://schemas.microsoft.com/office/spreadsheetml/2009/9/main" objectType="Drop" dropLines="15" dropStyle="combo" dx="16" fmlaLink="$AP$13" fmlaRange="$BT$1:$BT$15" noThreeD="1" sel="3" val="0"/>
</file>

<file path=xl/ctrlProps/ctrlProp13.xml><?xml version="1.0" encoding="utf-8"?>
<formControlPr xmlns="http://schemas.microsoft.com/office/spreadsheetml/2009/9/main" objectType="Drop" dropLines="15" dropStyle="combo" dx="16" fmlaLink="$AP$14" fmlaRange="$BT$1:$BT$15" noThreeD="1" val="0"/>
</file>

<file path=xl/ctrlProps/ctrlProp14.xml><?xml version="1.0" encoding="utf-8"?>
<formControlPr xmlns="http://schemas.microsoft.com/office/spreadsheetml/2009/9/main" objectType="Drop" dropLines="15" dropStyle="combo" dx="16" fmlaLink="$AP$15" fmlaRange="$BT$1:$BT$15" noThreeD="1" val="0"/>
</file>

<file path=xl/ctrlProps/ctrlProp15.xml><?xml version="1.0" encoding="utf-8"?>
<formControlPr xmlns="http://schemas.microsoft.com/office/spreadsheetml/2009/9/main" objectType="Drop" dropLines="15" dropStyle="combo" dx="16" fmlaLink="$AP$16" fmlaRange="$BT$1:$BT$15" noThreeD="1" val="0"/>
</file>

<file path=xl/ctrlProps/ctrlProp16.xml><?xml version="1.0" encoding="utf-8"?>
<formControlPr xmlns="http://schemas.microsoft.com/office/spreadsheetml/2009/9/main" objectType="Drop" dropLines="15" dropStyle="combo" dx="16" fmlaLink="$AP$17" fmlaRange="$BT$1:$BT$15" noThreeD="1" val="0"/>
</file>

<file path=xl/ctrlProps/ctrlProp17.xml><?xml version="1.0" encoding="utf-8"?>
<formControlPr xmlns="http://schemas.microsoft.com/office/spreadsheetml/2009/9/main" objectType="Drop" dropLines="15" dropStyle="combo" dx="16" fmlaLink="$AP$18" fmlaRange="$BT$1:$BT$15" noThreeD="1" val="0"/>
</file>

<file path=xl/ctrlProps/ctrlProp18.xml><?xml version="1.0" encoding="utf-8"?>
<formControlPr xmlns="http://schemas.microsoft.com/office/spreadsheetml/2009/9/main" objectType="Drop" dropLines="20" dropStyle="combo" dx="16" fmlaLink="$AJ$17" fmlaRange="$AQ$32:$AQ$87" noThreeD="1" val="0"/>
</file>

<file path=xl/ctrlProps/ctrlProp19.xml><?xml version="1.0" encoding="utf-8"?>
<formControlPr xmlns="http://schemas.microsoft.com/office/spreadsheetml/2009/9/main" objectType="Drop" dropLines="20" dropStyle="combo" dx="16" fmlaLink="AK17" fmlaRange="$AQ$32:$AQ$87" noThreeD="1" val="0"/>
</file>

<file path=xl/ctrlProps/ctrlProp2.xml><?xml version="1.0" encoding="utf-8"?>
<formControlPr xmlns="http://schemas.microsoft.com/office/spreadsheetml/2009/9/main" objectType="Drop" dropLines="15" dropStyle="combo" dx="16" fmlaLink="AP3" fmlaRange="$BT$1:$BT$15" noThreeD="1" sel="5" val="0"/>
</file>

<file path=xl/ctrlProps/ctrlProp20.xml><?xml version="1.0" encoding="utf-8"?>
<formControlPr xmlns="http://schemas.microsoft.com/office/spreadsheetml/2009/9/main" objectType="Drop" dropLines="20" dropStyle="combo" dx="16" fmlaLink="AL17" fmlaRange="$AQ$32:$AQ$87" noThreeD="1" val="0"/>
</file>

<file path=xl/ctrlProps/ctrlProp21.xml><?xml version="1.0" encoding="utf-8"?>
<formControlPr xmlns="http://schemas.microsoft.com/office/spreadsheetml/2009/9/main" objectType="Drop" dropLines="20" dropStyle="combo" dx="16" fmlaLink="AM17" fmlaRange="$AQ$32:$AQ$87" noThreeD="1" val="0"/>
</file>

<file path=xl/ctrlProps/ctrlProp22.xml><?xml version="1.0" encoding="utf-8"?>
<formControlPr xmlns="http://schemas.microsoft.com/office/spreadsheetml/2009/9/main" objectType="Drop" dropLines="20" dropStyle="combo" dx="16" fmlaLink="AN17" fmlaRange="$AQ$32:$AQ$87" noThreeD="1" val="0"/>
</file>

<file path=xl/ctrlProps/ctrlProp23.xml><?xml version="1.0" encoding="utf-8"?>
<formControlPr xmlns="http://schemas.microsoft.com/office/spreadsheetml/2009/9/main" objectType="Drop" dropLines="20" dropStyle="combo" dx="16" fmlaLink="AO17" fmlaRange="$AQ$32:$AQ$87" noThreeD="1" val="0"/>
</file>

<file path=xl/ctrlProps/ctrlProp24.xml><?xml version="1.0" encoding="utf-8"?>
<formControlPr xmlns="http://schemas.microsoft.com/office/spreadsheetml/2009/9/main" objectType="Drop" dropLines="20" dropStyle="combo" dx="16" fmlaLink="$AJ$18" fmlaRange="$AQ$32:$AQ$87" noThreeD="1" val="0"/>
</file>

<file path=xl/ctrlProps/ctrlProp25.xml><?xml version="1.0" encoding="utf-8"?>
<formControlPr xmlns="http://schemas.microsoft.com/office/spreadsheetml/2009/9/main" objectType="Drop" dropLines="20" dropStyle="combo" dx="16" fmlaLink="AK18" fmlaRange="$AQ$32:$AQ$87" noThreeD="1" val="0"/>
</file>

<file path=xl/ctrlProps/ctrlProp26.xml><?xml version="1.0" encoding="utf-8"?>
<formControlPr xmlns="http://schemas.microsoft.com/office/spreadsheetml/2009/9/main" objectType="Drop" dropLines="20" dropStyle="combo" dx="16" fmlaLink="AL18" fmlaRange="$AQ$32:$AQ$87" noThreeD="1" val="0"/>
</file>

<file path=xl/ctrlProps/ctrlProp27.xml><?xml version="1.0" encoding="utf-8"?>
<formControlPr xmlns="http://schemas.microsoft.com/office/spreadsheetml/2009/9/main" objectType="Drop" dropLines="20" dropStyle="combo" dx="16" fmlaLink="AM18" fmlaRange="$AQ$32:$AQ$87" noThreeD="1" val="0"/>
</file>

<file path=xl/ctrlProps/ctrlProp28.xml><?xml version="1.0" encoding="utf-8"?>
<formControlPr xmlns="http://schemas.microsoft.com/office/spreadsheetml/2009/9/main" objectType="Drop" dropLines="20" dropStyle="combo" dx="16" fmlaLink="AN18" fmlaRange="$AQ$32:$AQ$87" noThreeD="1" val="0"/>
</file>

<file path=xl/ctrlProps/ctrlProp29.xml><?xml version="1.0" encoding="utf-8"?>
<formControlPr xmlns="http://schemas.microsoft.com/office/spreadsheetml/2009/9/main" objectType="Drop" dropLines="20" dropStyle="combo" dx="16" fmlaLink="AO18" fmlaRange="$AQ$32:$AQ$87" noThreeD="1" val="0"/>
</file>

<file path=xl/ctrlProps/ctrlProp3.xml><?xml version="1.0" encoding="utf-8"?>
<formControlPr xmlns="http://schemas.microsoft.com/office/spreadsheetml/2009/9/main" objectType="Drop" dropLines="15" dropStyle="combo" dx="16" fmlaLink="$AP$4" fmlaRange="$BT$1:$BT$15" noThreeD="1" sel="6" val="0"/>
</file>

<file path=xl/ctrlProps/ctrlProp30.xml><?xml version="1.0" encoding="utf-8"?>
<formControlPr xmlns="http://schemas.microsoft.com/office/spreadsheetml/2009/9/main" objectType="Drop" dropLines="20" dropStyle="combo" dx="16" fmlaLink="$AJ$16" fmlaRange="$AQ$32:$AQ$87" noThreeD="1" val="0"/>
</file>

<file path=xl/ctrlProps/ctrlProp31.xml><?xml version="1.0" encoding="utf-8"?>
<formControlPr xmlns="http://schemas.microsoft.com/office/spreadsheetml/2009/9/main" objectType="Drop" dropLines="20" dropStyle="combo" dx="16" fmlaLink="$AJ$15" fmlaRange="$AQ$32:$AQ$87" noThreeD="1" val="0"/>
</file>

<file path=xl/ctrlProps/ctrlProp32.xml><?xml version="1.0" encoding="utf-8"?>
<formControlPr xmlns="http://schemas.microsoft.com/office/spreadsheetml/2009/9/main" objectType="Drop" dropLines="20" dropStyle="combo" dx="16" fmlaLink="$AJ$14" fmlaRange="$AQ$32:$AQ$87" noThreeD="1" val="0"/>
</file>

<file path=xl/ctrlProps/ctrlProp33.xml><?xml version="1.0" encoding="utf-8"?>
<formControlPr xmlns="http://schemas.microsoft.com/office/spreadsheetml/2009/9/main" objectType="Drop" dropLines="20" dropStyle="combo" dx="16" fmlaLink="$AJ$13" fmlaRange="$AQ$32:$AQ$87" noThreeD="1" sel="33" val="21"/>
</file>

<file path=xl/ctrlProps/ctrlProp34.xml><?xml version="1.0" encoding="utf-8"?>
<formControlPr xmlns="http://schemas.microsoft.com/office/spreadsheetml/2009/9/main" objectType="Drop" dropLines="20" dropStyle="combo" dx="16" fmlaLink="$AJ$12" fmlaRange="$AQ$32:$AQ$87" noThreeD="1" val="0"/>
</file>

<file path=xl/ctrlProps/ctrlProp35.xml><?xml version="1.0" encoding="utf-8"?>
<formControlPr xmlns="http://schemas.microsoft.com/office/spreadsheetml/2009/9/main" objectType="Drop" dropLines="20" dropStyle="combo" dx="16" fmlaLink="$AJ$11" fmlaRange="$AQ$32:$AQ$87" noThreeD="1" sel="17" val="13"/>
</file>

<file path=xl/ctrlProps/ctrlProp36.xml><?xml version="1.0" encoding="utf-8"?>
<formControlPr xmlns="http://schemas.microsoft.com/office/spreadsheetml/2009/9/main" objectType="Drop" dropLines="20" dropStyle="combo" dx="16" fmlaLink="$AJ$10" fmlaRange="$AQ$32:$AQ$87" noThreeD="1" val="0"/>
</file>

<file path=xl/ctrlProps/ctrlProp37.xml><?xml version="1.0" encoding="utf-8"?>
<formControlPr xmlns="http://schemas.microsoft.com/office/spreadsheetml/2009/9/main" objectType="Drop" dropLines="20" dropStyle="combo" dx="16" fmlaLink="$AJ$9" fmlaRange="$AQ$32:$AQ$87" noThreeD="1" sel="11" val="0"/>
</file>

<file path=xl/ctrlProps/ctrlProp38.xml><?xml version="1.0" encoding="utf-8"?>
<formControlPr xmlns="http://schemas.microsoft.com/office/spreadsheetml/2009/9/main" objectType="Drop" dropLines="20" dropStyle="combo" dx="16" fmlaLink="$AJ$8" fmlaRange="$AQ$32:$AQ$87" noThreeD="1" val="0"/>
</file>

<file path=xl/ctrlProps/ctrlProp39.xml><?xml version="1.0" encoding="utf-8"?>
<formControlPr xmlns="http://schemas.microsoft.com/office/spreadsheetml/2009/9/main" objectType="Drop" dropLines="20" dropStyle="combo" dx="16" fmlaLink="$AJ$7" fmlaRange="$AQ$32:$AQ$87" noThreeD="1" sel="16" val="9"/>
</file>

<file path=xl/ctrlProps/ctrlProp4.xml><?xml version="1.0" encoding="utf-8"?>
<formControlPr xmlns="http://schemas.microsoft.com/office/spreadsheetml/2009/9/main" objectType="Drop" dropLines="15" dropStyle="combo" dx="16" fmlaLink="$AP$5" fmlaRange="$BT$1:$BT$15" noThreeD="1" sel="4" val="0"/>
</file>

<file path=xl/ctrlProps/ctrlProp40.xml><?xml version="1.0" encoding="utf-8"?>
<formControlPr xmlns="http://schemas.microsoft.com/office/spreadsheetml/2009/9/main" objectType="Drop" dropLines="20" dropStyle="combo" dx="16" fmlaLink="$AJ$6" fmlaRange="$AQ$32:$AQ$87" noThreeD="1" val="0"/>
</file>

<file path=xl/ctrlProps/ctrlProp41.xml><?xml version="1.0" encoding="utf-8"?>
<formControlPr xmlns="http://schemas.microsoft.com/office/spreadsheetml/2009/9/main" objectType="Drop" dropLines="20" dropStyle="combo" dx="16" fmlaLink="$AJ$5" fmlaRange="$AQ$32:$AQ$87" noThreeD="1" sel="19" val="14"/>
</file>

<file path=xl/ctrlProps/ctrlProp42.xml><?xml version="1.0" encoding="utf-8"?>
<formControlPr xmlns="http://schemas.microsoft.com/office/spreadsheetml/2009/9/main" objectType="Drop" dropLines="20" dropStyle="combo" dx="16" fmlaLink="$AJ$4" fmlaRange="$AQ$32:$AQ$87" noThreeD="1" val="0"/>
</file>

<file path=xl/ctrlProps/ctrlProp43.xml><?xml version="1.0" encoding="utf-8"?>
<formControlPr xmlns="http://schemas.microsoft.com/office/spreadsheetml/2009/9/main" objectType="Drop" dropLines="20" dropStyle="combo" dx="16" fmlaLink="$AJ$3" fmlaRange="$AQ$32:$AQ$87" noThreeD="1" sel="10" val="0"/>
</file>

<file path=xl/ctrlProps/ctrlProp44.xml><?xml version="1.0" encoding="utf-8"?>
<formControlPr xmlns="http://schemas.microsoft.com/office/spreadsheetml/2009/9/main" objectType="Drop" dropLines="20" dropStyle="combo" dx="16" fmlaLink="AK16" fmlaRange="$AQ$32:$AQ$87" noThreeD="1" val="0"/>
</file>

<file path=xl/ctrlProps/ctrlProp45.xml><?xml version="1.0" encoding="utf-8"?>
<formControlPr xmlns="http://schemas.microsoft.com/office/spreadsheetml/2009/9/main" objectType="Drop" dropLines="20" dropStyle="combo" dx="16" fmlaLink="AK15" fmlaRange="$AQ$32:$AQ$87" noThreeD="1" val="0"/>
</file>

<file path=xl/ctrlProps/ctrlProp46.xml><?xml version="1.0" encoding="utf-8"?>
<formControlPr xmlns="http://schemas.microsoft.com/office/spreadsheetml/2009/9/main" objectType="Drop" dropLines="20" dropStyle="combo" dx="16" fmlaLink="AK14" fmlaRange="$AQ$32:$AQ$87" noThreeD="1" val="0"/>
</file>

<file path=xl/ctrlProps/ctrlProp47.xml><?xml version="1.0" encoding="utf-8"?>
<formControlPr xmlns="http://schemas.microsoft.com/office/spreadsheetml/2009/9/main" objectType="Drop" dropLines="20" dropStyle="combo" dx="16" fmlaLink="AK13" fmlaRange="$AQ$32:$AQ$87" noThreeD="1" val="0"/>
</file>

<file path=xl/ctrlProps/ctrlProp48.xml><?xml version="1.0" encoding="utf-8"?>
<formControlPr xmlns="http://schemas.microsoft.com/office/spreadsheetml/2009/9/main" objectType="Drop" dropLines="20" dropStyle="combo" dx="16" fmlaLink="AK12" fmlaRange="$AQ$32:$AQ$87" noThreeD="1" val="0"/>
</file>

<file path=xl/ctrlProps/ctrlProp49.xml><?xml version="1.0" encoding="utf-8"?>
<formControlPr xmlns="http://schemas.microsoft.com/office/spreadsheetml/2009/9/main" objectType="Drop" dropLines="20" dropStyle="combo" dx="16" fmlaLink="AK11" fmlaRange="$AQ$32:$AQ$87" noThreeD="1" val="0"/>
</file>

<file path=xl/ctrlProps/ctrlProp5.xml><?xml version="1.0" encoding="utf-8"?>
<formControlPr xmlns="http://schemas.microsoft.com/office/spreadsheetml/2009/9/main" objectType="Drop" dropLines="15" dropStyle="combo" dx="16" fmlaLink="$AP$6" fmlaRange="$BT$1:$BT$15" noThreeD="1" sel="2" val="0"/>
</file>

<file path=xl/ctrlProps/ctrlProp50.xml><?xml version="1.0" encoding="utf-8"?>
<formControlPr xmlns="http://schemas.microsoft.com/office/spreadsheetml/2009/9/main" objectType="Drop" dropLines="20" dropStyle="combo" dx="16" fmlaLink="AK10" fmlaRange="$AQ$32:$AQ$87" noThreeD="1" val="0"/>
</file>

<file path=xl/ctrlProps/ctrlProp51.xml><?xml version="1.0" encoding="utf-8"?>
<formControlPr xmlns="http://schemas.microsoft.com/office/spreadsheetml/2009/9/main" objectType="Drop" dropLines="20" dropStyle="combo" dx="16" fmlaLink="AK9" fmlaRange="$AQ$32:$AQ$87" noThreeD="1" val="0"/>
</file>

<file path=xl/ctrlProps/ctrlProp52.xml><?xml version="1.0" encoding="utf-8"?>
<formControlPr xmlns="http://schemas.microsoft.com/office/spreadsheetml/2009/9/main" objectType="Drop" dropLines="20" dropStyle="combo" dx="16" fmlaLink="AK8" fmlaRange="$AQ$32:$AQ$87" noThreeD="1" val="0"/>
</file>

<file path=xl/ctrlProps/ctrlProp53.xml><?xml version="1.0" encoding="utf-8"?>
<formControlPr xmlns="http://schemas.microsoft.com/office/spreadsheetml/2009/9/main" objectType="Drop" dropLines="20" dropStyle="combo" dx="16" fmlaLink="AK7" fmlaRange="$AQ$32:$AQ$87" noThreeD="1" val="0"/>
</file>

<file path=xl/ctrlProps/ctrlProp54.xml><?xml version="1.0" encoding="utf-8"?>
<formControlPr xmlns="http://schemas.microsoft.com/office/spreadsheetml/2009/9/main" objectType="Drop" dropLines="20" dropStyle="combo" dx="16" fmlaLink="AK6" fmlaRange="$AQ$32:$AQ$87" noThreeD="1" val="0"/>
</file>

<file path=xl/ctrlProps/ctrlProp55.xml><?xml version="1.0" encoding="utf-8"?>
<formControlPr xmlns="http://schemas.microsoft.com/office/spreadsheetml/2009/9/main" objectType="Drop" dropLines="20" dropStyle="combo" dx="16" fmlaLink="AK5" fmlaRange="$AQ$32:$AQ$87" noThreeD="1" val="0"/>
</file>

<file path=xl/ctrlProps/ctrlProp56.xml><?xml version="1.0" encoding="utf-8"?>
<formControlPr xmlns="http://schemas.microsoft.com/office/spreadsheetml/2009/9/main" objectType="Drop" dropLines="20" dropStyle="combo" dx="16" fmlaLink="AK4" fmlaRange="$AQ$32:$AQ$87" noThreeD="1" val="0"/>
</file>

<file path=xl/ctrlProps/ctrlProp57.xml><?xml version="1.0" encoding="utf-8"?>
<formControlPr xmlns="http://schemas.microsoft.com/office/spreadsheetml/2009/9/main" objectType="Drop" dropLines="20" dropStyle="combo" dx="16" fmlaLink="AK3" fmlaRange="$AQ$32:$AQ$87" noThreeD="1" val="0"/>
</file>

<file path=xl/ctrlProps/ctrlProp58.xml><?xml version="1.0" encoding="utf-8"?>
<formControlPr xmlns="http://schemas.microsoft.com/office/spreadsheetml/2009/9/main" objectType="Drop" dropLines="20" dropStyle="combo" dx="16" fmlaLink="AL16" fmlaRange="$AQ$32:$AQ$87" noThreeD="1" val="0"/>
</file>

<file path=xl/ctrlProps/ctrlProp59.xml><?xml version="1.0" encoding="utf-8"?>
<formControlPr xmlns="http://schemas.microsoft.com/office/spreadsheetml/2009/9/main" objectType="Drop" dropLines="20" dropStyle="combo" dx="16" fmlaLink="AL15" fmlaRange="$AQ$32:$AQ$87" noThreeD="1" val="0"/>
</file>

<file path=xl/ctrlProps/ctrlProp6.xml><?xml version="1.0" encoding="utf-8"?>
<formControlPr xmlns="http://schemas.microsoft.com/office/spreadsheetml/2009/9/main" objectType="Drop" dropLines="15" dropStyle="combo" dx="16" fmlaLink="$AP$7" fmlaRange="$BT$1:$BT$15" noThreeD="1" sel="5" val="0"/>
</file>

<file path=xl/ctrlProps/ctrlProp60.xml><?xml version="1.0" encoding="utf-8"?>
<formControlPr xmlns="http://schemas.microsoft.com/office/spreadsheetml/2009/9/main" objectType="Drop" dropLines="20" dropStyle="combo" dx="16" fmlaLink="AL14" fmlaRange="$AQ$32:$AQ$87" noThreeD="1" val="0"/>
</file>

<file path=xl/ctrlProps/ctrlProp61.xml><?xml version="1.0" encoding="utf-8"?>
<formControlPr xmlns="http://schemas.microsoft.com/office/spreadsheetml/2009/9/main" objectType="Drop" dropLines="20" dropStyle="combo" dx="16" fmlaLink="AL13" fmlaRange="$AQ$32:$AQ$87" noThreeD="1" val="0"/>
</file>

<file path=xl/ctrlProps/ctrlProp62.xml><?xml version="1.0" encoding="utf-8"?>
<formControlPr xmlns="http://schemas.microsoft.com/office/spreadsheetml/2009/9/main" objectType="Drop" dropLines="20" dropStyle="combo" dx="16" fmlaLink="AL12" fmlaRange="$AQ$32:$AQ$87" noThreeD="1" val="0"/>
</file>

<file path=xl/ctrlProps/ctrlProp63.xml><?xml version="1.0" encoding="utf-8"?>
<formControlPr xmlns="http://schemas.microsoft.com/office/spreadsheetml/2009/9/main" objectType="Drop" dropLines="20" dropStyle="combo" dx="16" fmlaLink="AL11" fmlaRange="$AQ$32:$AQ$87" noThreeD="1" val="0"/>
</file>

<file path=xl/ctrlProps/ctrlProp64.xml><?xml version="1.0" encoding="utf-8"?>
<formControlPr xmlns="http://schemas.microsoft.com/office/spreadsheetml/2009/9/main" objectType="Drop" dropLines="20" dropStyle="combo" dx="16" fmlaLink="AL10" fmlaRange="$AQ$32:$AQ$87" noThreeD="1" val="0"/>
</file>

<file path=xl/ctrlProps/ctrlProp65.xml><?xml version="1.0" encoding="utf-8"?>
<formControlPr xmlns="http://schemas.microsoft.com/office/spreadsheetml/2009/9/main" objectType="Drop" dropLines="20" dropStyle="combo" dx="16" fmlaLink="AL9" fmlaRange="$AQ$32:$AQ$87" noThreeD="1" val="0"/>
</file>

<file path=xl/ctrlProps/ctrlProp66.xml><?xml version="1.0" encoding="utf-8"?>
<formControlPr xmlns="http://schemas.microsoft.com/office/spreadsheetml/2009/9/main" objectType="Drop" dropLines="20" dropStyle="combo" dx="16" fmlaLink="AL8" fmlaRange="$AQ$32:$AQ$87" noThreeD="1" val="0"/>
</file>

<file path=xl/ctrlProps/ctrlProp67.xml><?xml version="1.0" encoding="utf-8"?>
<formControlPr xmlns="http://schemas.microsoft.com/office/spreadsheetml/2009/9/main" objectType="Drop" dropLines="20" dropStyle="combo" dx="16" fmlaLink="AL7" fmlaRange="$AQ$32:$AQ$87" noThreeD="1" val="0"/>
</file>

<file path=xl/ctrlProps/ctrlProp68.xml><?xml version="1.0" encoding="utf-8"?>
<formControlPr xmlns="http://schemas.microsoft.com/office/spreadsheetml/2009/9/main" objectType="Drop" dropLines="20" dropStyle="combo" dx="16" fmlaLink="AL6" fmlaRange="$AQ$32:$AQ$87" noThreeD="1" val="0"/>
</file>

<file path=xl/ctrlProps/ctrlProp69.xml><?xml version="1.0" encoding="utf-8"?>
<formControlPr xmlns="http://schemas.microsoft.com/office/spreadsheetml/2009/9/main" objectType="Drop" dropLines="20" dropStyle="combo" dx="16" fmlaLink="AL5" fmlaRange="$AQ$32:$AQ$87" noThreeD="1" val="0"/>
</file>

<file path=xl/ctrlProps/ctrlProp7.xml><?xml version="1.0" encoding="utf-8"?>
<formControlPr xmlns="http://schemas.microsoft.com/office/spreadsheetml/2009/9/main" objectType="Drop" dropLines="15" dropStyle="combo" dx="16" fmlaLink="$AP$8" fmlaRange="$BT$1:$BT$15" noThreeD="1" sel="2" val="0"/>
</file>

<file path=xl/ctrlProps/ctrlProp70.xml><?xml version="1.0" encoding="utf-8"?>
<formControlPr xmlns="http://schemas.microsoft.com/office/spreadsheetml/2009/9/main" objectType="Drop" dropLines="20" dropStyle="combo" dx="16" fmlaLink="AL4" fmlaRange="$AQ$32:$AQ$87" noThreeD="1" val="0"/>
</file>

<file path=xl/ctrlProps/ctrlProp71.xml><?xml version="1.0" encoding="utf-8"?>
<formControlPr xmlns="http://schemas.microsoft.com/office/spreadsheetml/2009/9/main" objectType="Drop" dropLines="20" dropStyle="combo" dx="16" fmlaLink="AL3" fmlaRange="$AQ$32:$AQ$87" noThreeD="1" val="0"/>
</file>

<file path=xl/ctrlProps/ctrlProp72.xml><?xml version="1.0" encoding="utf-8"?>
<formControlPr xmlns="http://schemas.microsoft.com/office/spreadsheetml/2009/9/main" objectType="Drop" dropLines="20" dropStyle="combo" dx="16" fmlaLink="AM16" fmlaRange="$AQ$32:$AQ$87" noThreeD="1" val="0"/>
</file>

<file path=xl/ctrlProps/ctrlProp73.xml><?xml version="1.0" encoding="utf-8"?>
<formControlPr xmlns="http://schemas.microsoft.com/office/spreadsheetml/2009/9/main" objectType="Drop" dropLines="20" dropStyle="combo" dx="16" fmlaLink="AM15" fmlaRange="$AQ$32:$AQ$87" noThreeD="1" val="0"/>
</file>

<file path=xl/ctrlProps/ctrlProp74.xml><?xml version="1.0" encoding="utf-8"?>
<formControlPr xmlns="http://schemas.microsoft.com/office/spreadsheetml/2009/9/main" objectType="Drop" dropLines="20" dropStyle="combo" dx="16" fmlaLink="AM14" fmlaRange="$AQ$32:$AQ$87" noThreeD="1" val="0"/>
</file>

<file path=xl/ctrlProps/ctrlProp75.xml><?xml version="1.0" encoding="utf-8"?>
<formControlPr xmlns="http://schemas.microsoft.com/office/spreadsheetml/2009/9/main" objectType="Drop" dropLines="20" dropStyle="combo" dx="16" fmlaLink="AM13" fmlaRange="$AQ$32:$AQ$87" noThreeD="1" val="0"/>
</file>

<file path=xl/ctrlProps/ctrlProp76.xml><?xml version="1.0" encoding="utf-8"?>
<formControlPr xmlns="http://schemas.microsoft.com/office/spreadsheetml/2009/9/main" objectType="Drop" dropLines="20" dropStyle="combo" dx="16" fmlaLink="AM12" fmlaRange="$AQ$32:$AQ$87" noThreeD="1" val="0"/>
</file>

<file path=xl/ctrlProps/ctrlProp77.xml><?xml version="1.0" encoding="utf-8"?>
<formControlPr xmlns="http://schemas.microsoft.com/office/spreadsheetml/2009/9/main" objectType="Drop" dropLines="20" dropStyle="combo" dx="16" fmlaLink="AM11" fmlaRange="$AQ$32:$AQ$87" noThreeD="1" val="0"/>
</file>

<file path=xl/ctrlProps/ctrlProp78.xml><?xml version="1.0" encoding="utf-8"?>
<formControlPr xmlns="http://schemas.microsoft.com/office/spreadsheetml/2009/9/main" objectType="Drop" dropLines="20" dropStyle="combo" dx="16" fmlaLink="AM10" fmlaRange="$AQ$32:$AQ$87" noThreeD="1" val="0"/>
</file>

<file path=xl/ctrlProps/ctrlProp79.xml><?xml version="1.0" encoding="utf-8"?>
<formControlPr xmlns="http://schemas.microsoft.com/office/spreadsheetml/2009/9/main" objectType="Drop" dropLines="20" dropStyle="combo" dx="16" fmlaLink="AM9" fmlaRange="$AQ$32:$AQ$87" noThreeD="1" val="0"/>
</file>

<file path=xl/ctrlProps/ctrlProp8.xml><?xml version="1.0" encoding="utf-8"?>
<formControlPr xmlns="http://schemas.microsoft.com/office/spreadsheetml/2009/9/main" objectType="Drop" dropLines="15" dropStyle="combo" dx="16" fmlaLink="$AP$9" fmlaRange="$BT$1:$BT$15" noThreeD="1" sel="4" val="0"/>
</file>

<file path=xl/ctrlProps/ctrlProp80.xml><?xml version="1.0" encoding="utf-8"?>
<formControlPr xmlns="http://schemas.microsoft.com/office/spreadsheetml/2009/9/main" objectType="Drop" dropLines="20" dropStyle="combo" dx="16" fmlaLink="AM8" fmlaRange="$AQ$32:$AQ$87" noThreeD="1" val="0"/>
</file>

<file path=xl/ctrlProps/ctrlProp81.xml><?xml version="1.0" encoding="utf-8"?>
<formControlPr xmlns="http://schemas.microsoft.com/office/spreadsheetml/2009/9/main" objectType="Drop" dropLines="20" dropStyle="combo" dx="16" fmlaLink="AM7" fmlaRange="$AQ$32:$AQ$87" noThreeD="1" val="0"/>
</file>

<file path=xl/ctrlProps/ctrlProp82.xml><?xml version="1.0" encoding="utf-8"?>
<formControlPr xmlns="http://schemas.microsoft.com/office/spreadsheetml/2009/9/main" objectType="Drop" dropLines="20" dropStyle="combo" dx="16" fmlaLink="AM6" fmlaRange="$AQ$32:$AQ$87" noThreeD="1" val="0"/>
</file>

<file path=xl/ctrlProps/ctrlProp83.xml><?xml version="1.0" encoding="utf-8"?>
<formControlPr xmlns="http://schemas.microsoft.com/office/spreadsheetml/2009/9/main" objectType="Drop" dropLines="20" dropStyle="combo" dx="16" fmlaLink="AM5" fmlaRange="$AQ$32:$AQ$87" noThreeD="1" val="0"/>
</file>

<file path=xl/ctrlProps/ctrlProp84.xml><?xml version="1.0" encoding="utf-8"?>
<formControlPr xmlns="http://schemas.microsoft.com/office/spreadsheetml/2009/9/main" objectType="Drop" dropLines="20" dropStyle="combo" dx="16" fmlaLink="AM4" fmlaRange="$AQ$32:$AQ$87" noThreeD="1" val="0"/>
</file>

<file path=xl/ctrlProps/ctrlProp85.xml><?xml version="1.0" encoding="utf-8"?>
<formControlPr xmlns="http://schemas.microsoft.com/office/spreadsheetml/2009/9/main" objectType="Drop" dropLines="20" dropStyle="combo" dx="16" fmlaLink="AM3" fmlaRange="$AQ$32:$AQ$87" noThreeD="1" val="0"/>
</file>

<file path=xl/ctrlProps/ctrlProp86.xml><?xml version="1.0" encoding="utf-8"?>
<formControlPr xmlns="http://schemas.microsoft.com/office/spreadsheetml/2009/9/main" objectType="Drop" dropLines="20" dropStyle="combo" dx="16" fmlaLink="AN16" fmlaRange="$AQ$32:$AQ$87" noThreeD="1" val="0"/>
</file>

<file path=xl/ctrlProps/ctrlProp87.xml><?xml version="1.0" encoding="utf-8"?>
<formControlPr xmlns="http://schemas.microsoft.com/office/spreadsheetml/2009/9/main" objectType="Drop" dropLines="20" dropStyle="combo" dx="16" fmlaLink="AN15" fmlaRange="$AQ$32:$AQ$87" noThreeD="1" val="0"/>
</file>

<file path=xl/ctrlProps/ctrlProp88.xml><?xml version="1.0" encoding="utf-8"?>
<formControlPr xmlns="http://schemas.microsoft.com/office/spreadsheetml/2009/9/main" objectType="Drop" dropLines="20" dropStyle="combo" dx="16" fmlaLink="AN14" fmlaRange="$AQ$32:$AQ$87" noThreeD="1" val="0"/>
</file>

<file path=xl/ctrlProps/ctrlProp89.xml><?xml version="1.0" encoding="utf-8"?>
<formControlPr xmlns="http://schemas.microsoft.com/office/spreadsheetml/2009/9/main" objectType="Drop" dropLines="20" dropStyle="combo" dx="16" fmlaLink="AN13" fmlaRange="$AQ$32:$AQ$87" noThreeD="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val="0"/>
</file>

<file path=xl/ctrlProps/ctrlProp91.xml><?xml version="1.0" encoding="utf-8"?>
<formControlPr xmlns="http://schemas.microsoft.com/office/spreadsheetml/2009/9/main" objectType="Drop" dropLines="20" dropStyle="combo" dx="16" fmlaLink="AN11" fmlaRange="$AQ$32:$AQ$87" noThreeD="1" val="0"/>
</file>

<file path=xl/ctrlProps/ctrlProp92.xml><?xml version="1.0" encoding="utf-8"?>
<formControlPr xmlns="http://schemas.microsoft.com/office/spreadsheetml/2009/9/main" objectType="Drop" dropLines="20" dropStyle="combo" dx="16" fmlaLink="AN10" fmlaRange="$AQ$32:$AQ$87" noThreeD="1" val="0"/>
</file>

<file path=xl/ctrlProps/ctrlProp93.xml><?xml version="1.0" encoding="utf-8"?>
<formControlPr xmlns="http://schemas.microsoft.com/office/spreadsheetml/2009/9/main" objectType="Drop" dropLines="20" dropStyle="combo" dx="16" fmlaLink="AN9" fmlaRange="$AQ$32:$AQ$87" noThreeD="1" val="0"/>
</file>

<file path=xl/ctrlProps/ctrlProp94.xml><?xml version="1.0" encoding="utf-8"?>
<formControlPr xmlns="http://schemas.microsoft.com/office/spreadsheetml/2009/9/main" objectType="Drop" dropLines="20" dropStyle="combo" dx="16" fmlaLink="AN8" fmlaRange="$AQ$32:$AQ$87" noThreeD="1" val="0"/>
</file>

<file path=xl/ctrlProps/ctrlProp95.xml><?xml version="1.0" encoding="utf-8"?>
<formControlPr xmlns="http://schemas.microsoft.com/office/spreadsheetml/2009/9/main" objectType="Drop" dropLines="20" dropStyle="combo" dx="16" fmlaLink="AN7" fmlaRange="$AQ$32:$AQ$87" noThreeD="1" val="0"/>
</file>

<file path=xl/ctrlProps/ctrlProp96.xml><?xml version="1.0" encoding="utf-8"?>
<formControlPr xmlns="http://schemas.microsoft.com/office/spreadsheetml/2009/9/main" objectType="Drop" dropLines="20" dropStyle="combo" dx="16" fmlaLink="AN6" fmlaRange="$AQ$32:$AQ$87" noThreeD="1" val="0"/>
</file>

<file path=xl/ctrlProps/ctrlProp97.xml><?xml version="1.0" encoding="utf-8"?>
<formControlPr xmlns="http://schemas.microsoft.com/office/spreadsheetml/2009/9/main" objectType="Drop" dropLines="20" dropStyle="combo" dx="16" fmlaLink="AN5" fmlaRange="$AQ$32:$AQ$87" noThreeD="1" val="0"/>
</file>

<file path=xl/ctrlProps/ctrlProp98.xml><?xml version="1.0" encoding="utf-8"?>
<formControlPr xmlns="http://schemas.microsoft.com/office/spreadsheetml/2009/9/main" objectType="Drop" dropLines="20" dropStyle="combo" dx="16" fmlaLink="AN4" fmlaRange="$AQ$32:$AQ$87" noThreeD="1" val="0"/>
</file>

<file path=xl/ctrlProps/ctrlProp99.xml><?xml version="1.0" encoding="utf-8"?>
<formControlPr xmlns="http://schemas.microsoft.com/office/spreadsheetml/2009/9/main" objectType="Drop" dropLines="20" dropStyle="combo" dx="16" fmlaLink="AN3" fmlaRange="$AQ$32:$AQ$87" noThreeD="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37" Type="http://schemas.openxmlformats.org/officeDocument/2006/relationships/ctrlProp" Target="../ctrlProps/ctrlProp31.xml"/><Relationship Id="rId53" Type="http://schemas.openxmlformats.org/officeDocument/2006/relationships/ctrlProp" Target="../ctrlProps/ctrlProp47.xml"/><Relationship Id="rId58" Type="http://schemas.openxmlformats.org/officeDocument/2006/relationships/ctrlProp" Target="../ctrlProps/ctrlProp52.xml"/><Relationship Id="rId74" Type="http://schemas.openxmlformats.org/officeDocument/2006/relationships/ctrlProp" Target="../ctrlProps/ctrlProp68.xml"/><Relationship Id="rId79" Type="http://schemas.openxmlformats.org/officeDocument/2006/relationships/ctrlProp" Target="../ctrlProps/ctrlProp73.xml"/><Relationship Id="rId102" Type="http://schemas.openxmlformats.org/officeDocument/2006/relationships/ctrlProp" Target="../ctrlProps/ctrlProp96.xml"/><Relationship Id="rId5" Type="http://schemas.openxmlformats.org/officeDocument/2006/relationships/control" Target="../activeX/activeX1.xml"/><Relationship Id="rId90" Type="http://schemas.openxmlformats.org/officeDocument/2006/relationships/ctrlProp" Target="../ctrlProps/ctrlProp84.xml"/><Relationship Id="rId95" Type="http://schemas.openxmlformats.org/officeDocument/2006/relationships/ctrlProp" Target="../ctrlProps/ctrlProp89.xml"/><Relationship Id="rId22" Type="http://schemas.openxmlformats.org/officeDocument/2006/relationships/ctrlProp" Target="../ctrlProps/ctrlProp16.xml"/><Relationship Id="rId27" Type="http://schemas.openxmlformats.org/officeDocument/2006/relationships/ctrlProp" Target="../ctrlProps/ctrlProp21.xml"/><Relationship Id="rId43" Type="http://schemas.openxmlformats.org/officeDocument/2006/relationships/ctrlProp" Target="../ctrlProps/ctrlProp37.xml"/><Relationship Id="rId48" Type="http://schemas.openxmlformats.org/officeDocument/2006/relationships/ctrlProp" Target="../ctrlProps/ctrlProp42.xml"/><Relationship Id="rId64" Type="http://schemas.openxmlformats.org/officeDocument/2006/relationships/ctrlProp" Target="../ctrlProps/ctrlProp58.xml"/><Relationship Id="rId69" Type="http://schemas.openxmlformats.org/officeDocument/2006/relationships/ctrlProp" Target="../ctrlProps/ctrlProp63.xml"/><Relationship Id="rId113" Type="http://schemas.openxmlformats.org/officeDocument/2006/relationships/ctrlProp" Target="../ctrlProps/ctrlProp107.xml"/><Relationship Id="rId118" Type="http://schemas.openxmlformats.org/officeDocument/2006/relationships/ctrlProp" Target="../ctrlProps/ctrlProp112.xml"/><Relationship Id="rId80" Type="http://schemas.openxmlformats.org/officeDocument/2006/relationships/ctrlProp" Target="../ctrlProps/ctrlProp74.xml"/><Relationship Id="rId85" Type="http://schemas.openxmlformats.org/officeDocument/2006/relationships/ctrlProp" Target="../ctrlProps/ctrlProp79.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 Type="http://schemas.openxmlformats.org/officeDocument/2006/relationships/hyperlink" Target="http://www.arosbb.dk/" TargetMode="External"/><Relationship Id="rId6" Type="http://schemas.openxmlformats.org/officeDocument/2006/relationships/image" Target="../media/image1.emf"/><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61" Type="http://schemas.openxmlformats.org/officeDocument/2006/relationships/ctrlProp" Target="../ctrlProps/ctrlProp55.xml"/><Relationship Id="rId82" Type="http://schemas.openxmlformats.org/officeDocument/2006/relationships/ctrlProp" Target="../ctrlProps/ctrlProp76.xml"/><Relationship Id="rId19" Type="http://schemas.openxmlformats.org/officeDocument/2006/relationships/ctrlProp" Target="../ctrlProps/ctrlProp13.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J5" sqref="J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17" t="s">
        <v>616</v>
      </c>
      <c r="O2" s="318"/>
      <c r="P2" s="318"/>
      <c r="Q2" s="319"/>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Wood Elf Lineman</v>
      </c>
      <c r="BU2" s="141" t="str">
        <f>HLOOKUP(I$21,BZ$2:CW$16,2,FALSE)</f>
        <v>Wood Elf Lineman</v>
      </c>
      <c r="BV2" s="25">
        <f t="shared" ref="BV2:BV14" si="2">IF(BU2=0,"",COUNTIF($D$3:$D$18,BU2))</f>
        <v>4</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Wardancer</v>
      </c>
      <c r="E3" s="9">
        <f t="shared" ref="E3:E18" si="5">IF(D3&lt;&gt;"",IF(X3="Star",VLOOKUP(D3,$AX:$BD,2,FALSE),VLOOKUP(D3,$AX:$BD,2,FALSE)+N3+IF(AJ3=2,1)+IF(AK3=2,1)+IF(AL3=2,1)+IF(AM3=2,1)+IF(AN3=2,1)+IF(AO3=2,1)),"")</f>
        <v>8</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7</v>
      </c>
      <c r="I3" s="201" t="str">
        <f t="shared" ref="I3:I18" si="9">IF(D3="","",IF(VLOOKUP(D3,$BT$2:$BW$14,3,FALSE)&gt;VLOOKUP(D3,$BT$2:$BW$14,4,FALSE),"Player type quantity surpassed",VLOOKUP(D3,$AX:$BD,6,FALSE)))</f>
        <v>Block,  Dodge,  Leap</v>
      </c>
      <c r="J3" s="282" t="str">
        <f>AB3&amp;AC3&amp;AD3&amp;AE3&amp;AF3&amp;AG3&amp;IF(AH3&lt;&gt;"",IF(AB3&amp;AC3&amp;AD3&amp;AE3&amp;AF3&amp;AG3&lt;&gt;"",", ","")&amp;AH3,"")</f>
        <v>Frenzy</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140000</v>
      </c>
      <c r="Z3" s="244"/>
      <c r="AA3" s="266"/>
      <c r="AB3" s="286" t="str">
        <f t="shared" ref="AB3:AB18" si="13">IF(AJ3&gt;1,VLOOKUP(AJ3,$AO$32:$AQ$87,3),"")</f>
        <v>Frenzy</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10</v>
      </c>
      <c r="AK3" s="283">
        <v>1</v>
      </c>
      <c r="AL3" s="283">
        <v>1</v>
      </c>
      <c r="AM3" s="283">
        <v>1</v>
      </c>
      <c r="AN3" s="283">
        <v>1</v>
      </c>
      <c r="AO3" s="283">
        <v>1</v>
      </c>
      <c r="AP3" s="37">
        <v>5</v>
      </c>
      <c r="AQ3" s="32">
        <f t="shared" ref="AQ3:AQ18" si="19">VLOOKUP(D3,$AX:$BD,2,FALSE)</f>
        <v>8</v>
      </c>
      <c r="AR3" s="32">
        <f t="shared" ref="AR3:AR18" si="20">VLOOKUP(D3,$AX:$BD,3,FALSE)</f>
        <v>3</v>
      </c>
      <c r="AS3" s="32">
        <f t="shared" ref="AS3:AS18" si="21">VLOOKUP(D3,$AX:$BD,4,FALSE)</f>
        <v>4</v>
      </c>
      <c r="AT3" s="32">
        <f t="shared" ref="AT3:AT18" si="22">VLOOKUP(D3,$AX:$BD,5,FALSE)</f>
        <v>7</v>
      </c>
      <c r="AU3" s="217">
        <f t="shared" ref="AU3:AU18" si="23">IF(L3&lt;&gt;"",0,(IF(D3&lt;&gt;"",VLOOKUP(D3,AX:BD,7,FALSE)+(Z3+T33+U33+V33+W33+X33+Y33)*1000,0)))</f>
        <v>140000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Wood Elf Thrower</v>
      </c>
      <c r="BU3" s="141" t="str">
        <f>HLOOKUP(I$21,BZ$2:CW$16,3,FALSE)</f>
        <v>Wood Elf Thrower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Treeman</v>
      </c>
      <c r="E4" s="9">
        <f t="shared" si="5"/>
        <v>2</v>
      </c>
      <c r="F4" s="10">
        <f t="shared" si="6"/>
        <v>6</v>
      </c>
      <c r="G4" s="11">
        <f t="shared" si="7"/>
        <v>1</v>
      </c>
      <c r="H4" s="12">
        <f t="shared" si="8"/>
        <v>10</v>
      </c>
      <c r="I4" s="201" t="str">
        <f t="shared" si="9"/>
        <v>Loner, Mght.B, Stand Firm, Strong Arm, Take Root, Thick Skull, Throw Team-Mate</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120000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6</v>
      </c>
      <c r="AQ4" s="32">
        <f t="shared" si="19"/>
        <v>2</v>
      </c>
      <c r="AR4" s="32">
        <f t="shared" si="20"/>
        <v>6</v>
      </c>
      <c r="AS4" s="32">
        <f t="shared" si="21"/>
        <v>1</v>
      </c>
      <c r="AT4" s="32">
        <f t="shared" si="22"/>
        <v>10</v>
      </c>
      <c r="AU4" s="217">
        <f t="shared" si="23"/>
        <v>120000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Wood Elf Catcher</v>
      </c>
      <c r="BU4" s="141" t="str">
        <f>HLOOKUP(I$21,BZ$2:CW$16,4,FALSE)</f>
        <v>Wood Elf Catcher</v>
      </c>
      <c r="BV4" s="25">
        <f t="shared" si="2"/>
        <v>3</v>
      </c>
      <c r="BW4" s="25">
        <f t="shared" si="3"/>
        <v>4</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Wood Elf Catcher</v>
      </c>
      <c r="E5" s="9">
        <f t="shared" si="5"/>
        <v>8</v>
      </c>
      <c r="F5" s="10">
        <f t="shared" si="6"/>
        <v>2</v>
      </c>
      <c r="G5" s="11">
        <f t="shared" si="7"/>
        <v>4</v>
      </c>
      <c r="H5" s="12">
        <f t="shared" si="8"/>
        <v>7</v>
      </c>
      <c r="I5" s="201" t="str">
        <f t="shared" si="9"/>
        <v>Catch,  Dodge, Sprint</v>
      </c>
      <c r="J5" s="282" t="str">
        <f t="shared" si="24"/>
        <v>Wrestle</v>
      </c>
      <c r="K5" s="13" t="str">
        <f t="shared" si="10"/>
        <v/>
      </c>
      <c r="L5" s="116"/>
      <c r="M5" s="116"/>
      <c r="N5" s="117"/>
      <c r="O5" s="118"/>
      <c r="P5" s="119"/>
      <c r="Q5" s="120"/>
      <c r="R5" s="121"/>
      <c r="S5" s="122"/>
      <c r="T5" s="121"/>
      <c r="U5" s="122"/>
      <c r="V5" s="123"/>
      <c r="W5" s="124"/>
      <c r="X5" s="211">
        <f t="shared" si="11"/>
        <v>0</v>
      </c>
      <c r="Y5" s="128">
        <f t="shared" si="12"/>
        <v>110000</v>
      </c>
      <c r="Z5" s="244"/>
      <c r="AA5" s="266"/>
      <c r="AB5" s="286" t="str">
        <f t="shared" si="13"/>
        <v>Wrestle</v>
      </c>
      <c r="AC5" s="286" t="str">
        <f t="shared" si="14"/>
        <v/>
      </c>
      <c r="AD5" s="286" t="str">
        <f t="shared" si="15"/>
        <v/>
      </c>
      <c r="AE5" s="286" t="str">
        <f t="shared" si="16"/>
        <v/>
      </c>
      <c r="AF5" s="286" t="str">
        <f t="shared" si="17"/>
        <v/>
      </c>
      <c r="AG5" s="286" t="str">
        <f t="shared" si="18"/>
        <v/>
      </c>
      <c r="AH5" s="302"/>
      <c r="AI5" s="231"/>
      <c r="AJ5" s="283">
        <v>19</v>
      </c>
      <c r="AK5" s="283">
        <v>1</v>
      </c>
      <c r="AL5" s="283">
        <v>1</v>
      </c>
      <c r="AM5" s="283">
        <v>1</v>
      </c>
      <c r="AN5" s="283">
        <v>1</v>
      </c>
      <c r="AO5" s="283">
        <v>1</v>
      </c>
      <c r="AP5" s="37">
        <v>4</v>
      </c>
      <c r="AQ5" s="32">
        <f t="shared" si="19"/>
        <v>8</v>
      </c>
      <c r="AR5" s="32">
        <f t="shared" si="20"/>
        <v>2</v>
      </c>
      <c r="AS5" s="32">
        <f t="shared" si="21"/>
        <v>4</v>
      </c>
      <c r="AT5" s="32">
        <f t="shared" si="22"/>
        <v>7</v>
      </c>
      <c r="AU5" s="217">
        <f t="shared" si="23"/>
        <v>110000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Wardancer</v>
      </c>
      <c r="BU5" s="141" t="str">
        <f>HLOOKUP(I$21,BZ$2:CW$16,5,FALSE)</f>
        <v>Wardancer</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Wood Elf Lineman</v>
      </c>
      <c r="E6" s="9">
        <f t="shared" si="5"/>
        <v>7</v>
      </c>
      <c r="F6" s="10">
        <f t="shared" si="6"/>
        <v>3</v>
      </c>
      <c r="G6" s="11">
        <f t="shared" si="7"/>
        <v>4</v>
      </c>
      <c r="H6" s="12">
        <f t="shared" si="8"/>
        <v>7</v>
      </c>
      <c r="I6" s="201">
        <f t="shared" si="9"/>
        <v>0</v>
      </c>
      <c r="J6" s="282" t="str">
        <f t="shared" si="24"/>
        <v/>
      </c>
      <c r="K6" s="13" t="str">
        <f t="shared" si="10"/>
        <v/>
      </c>
      <c r="L6" s="116"/>
      <c r="M6" s="116"/>
      <c r="N6" s="117"/>
      <c r="O6" s="118"/>
      <c r="P6" s="119"/>
      <c r="Q6" s="120"/>
      <c r="R6" s="121"/>
      <c r="S6" s="122"/>
      <c r="T6" s="121"/>
      <c r="U6" s="122"/>
      <c r="V6" s="123"/>
      <c r="W6" s="124"/>
      <c r="X6" s="211">
        <f t="shared" si="11"/>
        <v>0</v>
      </c>
      <c r="Y6" s="128">
        <f t="shared" si="12"/>
        <v>70000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2</v>
      </c>
      <c r="AQ6" s="32">
        <f t="shared" si="19"/>
        <v>7</v>
      </c>
      <c r="AR6" s="32">
        <f t="shared" si="20"/>
        <v>3</v>
      </c>
      <c r="AS6" s="32">
        <f t="shared" si="21"/>
        <v>4</v>
      </c>
      <c r="AT6" s="32">
        <f t="shared" si="22"/>
        <v>7</v>
      </c>
      <c r="AU6" s="217">
        <f t="shared" si="23"/>
        <v>70000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Treeman</v>
      </c>
      <c r="BU6" s="141" t="str">
        <f>HLOOKUP(I$21,BZ$2:CW$16,6,FALSE)</f>
        <v>Treeman</v>
      </c>
      <c r="BV6" s="25">
        <f t="shared" si="2"/>
        <v>1</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Wardancer</v>
      </c>
      <c r="E7" s="9">
        <f t="shared" si="5"/>
        <v>8</v>
      </c>
      <c r="F7" s="10">
        <f t="shared" si="6"/>
        <v>3</v>
      </c>
      <c r="G7" s="11">
        <f t="shared" si="7"/>
        <v>4</v>
      </c>
      <c r="H7" s="12">
        <f t="shared" si="8"/>
        <v>7</v>
      </c>
      <c r="I7" s="201" t="str">
        <f t="shared" si="9"/>
        <v>Block,  Dodge,  Leap</v>
      </c>
      <c r="J7" s="282" t="str">
        <f t="shared" si="24"/>
        <v>Strip Ball</v>
      </c>
      <c r="K7" s="13" t="str">
        <f t="shared" si="10"/>
        <v/>
      </c>
      <c r="L7" s="116"/>
      <c r="M7" s="116"/>
      <c r="N7" s="117"/>
      <c r="O7" s="118"/>
      <c r="P7" s="119"/>
      <c r="Q7" s="120"/>
      <c r="R7" s="121"/>
      <c r="S7" s="122"/>
      <c r="T7" s="121"/>
      <c r="U7" s="122"/>
      <c r="V7" s="123"/>
      <c r="W7" s="124"/>
      <c r="X7" s="211">
        <f t="shared" si="11"/>
        <v>0</v>
      </c>
      <c r="Y7" s="128">
        <f t="shared" si="12"/>
        <v>140000</v>
      </c>
      <c r="Z7" s="244"/>
      <c r="AA7" s="266"/>
      <c r="AB7" s="286" t="str">
        <f t="shared" si="13"/>
        <v>Strip Ball</v>
      </c>
      <c r="AC7" s="286" t="str">
        <f t="shared" si="14"/>
        <v/>
      </c>
      <c r="AD7" s="286" t="str">
        <f t="shared" si="15"/>
        <v/>
      </c>
      <c r="AE7" s="286" t="str">
        <f t="shared" si="16"/>
        <v/>
      </c>
      <c r="AF7" s="286" t="str">
        <f t="shared" si="17"/>
        <v/>
      </c>
      <c r="AG7" s="286" t="str">
        <f t="shared" si="18"/>
        <v/>
      </c>
      <c r="AH7" s="302"/>
      <c r="AI7" s="231"/>
      <c r="AJ7" s="283">
        <v>16</v>
      </c>
      <c r="AK7" s="283">
        <v>1</v>
      </c>
      <c r="AL7" s="283">
        <v>1</v>
      </c>
      <c r="AM7" s="283">
        <v>1</v>
      </c>
      <c r="AN7" s="283">
        <v>1</v>
      </c>
      <c r="AO7" s="283">
        <v>1</v>
      </c>
      <c r="AP7" s="37">
        <v>5</v>
      </c>
      <c r="AQ7" s="32">
        <f t="shared" si="19"/>
        <v>8</v>
      </c>
      <c r="AR7" s="32">
        <f t="shared" si="20"/>
        <v>3</v>
      </c>
      <c r="AS7" s="32">
        <f t="shared" si="21"/>
        <v>4</v>
      </c>
      <c r="AT7" s="32">
        <f t="shared" si="22"/>
        <v>7</v>
      </c>
      <c r="AU7" s="217">
        <f t="shared" si="23"/>
        <v>140000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*Jordell Freshbreeze</v>
      </c>
      <c r="BU7" s="141" t="str">
        <f>HLOOKUP(I$21,BZ$2:CW$16,7,FALSE)</f>
        <v>*Jordell Freshbreeze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Wood Elf Lineman</v>
      </c>
      <c r="E8" s="9">
        <f t="shared" si="5"/>
        <v>7</v>
      </c>
      <c r="F8" s="10">
        <f t="shared" si="6"/>
        <v>3</v>
      </c>
      <c r="G8" s="11">
        <f t="shared" si="7"/>
        <v>4</v>
      </c>
      <c r="H8" s="12">
        <f t="shared" si="8"/>
        <v>7</v>
      </c>
      <c r="I8" s="201">
        <f t="shared" si="9"/>
        <v>0</v>
      </c>
      <c r="J8" s="282" t="str">
        <f t="shared" si="24"/>
        <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2</v>
      </c>
      <c r="AQ8" s="32">
        <f t="shared" si="19"/>
        <v>7</v>
      </c>
      <c r="AR8" s="32">
        <f t="shared" si="20"/>
        <v>3</v>
      </c>
      <c r="AS8" s="32">
        <f t="shared" si="21"/>
        <v>4</v>
      </c>
      <c r="AT8" s="32">
        <f t="shared" si="22"/>
        <v>7</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Wood Elf Catcher</v>
      </c>
      <c r="E9" s="9">
        <f t="shared" si="5"/>
        <v>8</v>
      </c>
      <c r="F9" s="10">
        <f t="shared" si="6"/>
        <v>2</v>
      </c>
      <c r="G9" s="11">
        <f t="shared" si="7"/>
        <v>4</v>
      </c>
      <c r="H9" s="12">
        <f t="shared" si="8"/>
        <v>7</v>
      </c>
      <c r="I9" s="201" t="str">
        <f t="shared" si="9"/>
        <v>Catch,  Dodge, Sprint</v>
      </c>
      <c r="J9" s="282" t="str">
        <f t="shared" si="24"/>
        <v>Kick</v>
      </c>
      <c r="K9" s="13" t="str">
        <f t="shared" si="10"/>
        <v/>
      </c>
      <c r="L9" s="116"/>
      <c r="M9" s="116"/>
      <c r="N9" s="117"/>
      <c r="O9" s="118"/>
      <c r="P9" s="119"/>
      <c r="Q9" s="120"/>
      <c r="R9" s="121"/>
      <c r="S9" s="122"/>
      <c r="T9" s="121"/>
      <c r="U9" s="122"/>
      <c r="V9" s="123"/>
      <c r="W9" s="124"/>
      <c r="X9" s="211">
        <f t="shared" si="11"/>
        <v>0</v>
      </c>
      <c r="Y9" s="128">
        <f t="shared" si="12"/>
        <v>110000</v>
      </c>
      <c r="Z9" s="244"/>
      <c r="AA9" s="266"/>
      <c r="AB9" s="286" t="str">
        <f t="shared" si="13"/>
        <v>Kick</v>
      </c>
      <c r="AC9" s="286" t="str">
        <f t="shared" si="14"/>
        <v/>
      </c>
      <c r="AD9" s="286" t="str">
        <f t="shared" si="15"/>
        <v/>
      </c>
      <c r="AE9" s="286" t="str">
        <f t="shared" si="16"/>
        <v/>
      </c>
      <c r="AF9" s="286" t="str">
        <f t="shared" si="17"/>
        <v/>
      </c>
      <c r="AG9" s="286" t="str">
        <f t="shared" si="18"/>
        <v/>
      </c>
      <c r="AH9" s="302"/>
      <c r="AI9" s="231"/>
      <c r="AJ9" s="283">
        <v>11</v>
      </c>
      <c r="AK9" s="283">
        <v>1</v>
      </c>
      <c r="AL9" s="283">
        <v>1</v>
      </c>
      <c r="AM9" s="283">
        <v>1</v>
      </c>
      <c r="AN9" s="283">
        <v>1</v>
      </c>
      <c r="AO9" s="283">
        <v>1</v>
      </c>
      <c r="AP9" s="37">
        <v>4</v>
      </c>
      <c r="AQ9" s="32">
        <f t="shared" si="19"/>
        <v>8</v>
      </c>
      <c r="AR9" s="32">
        <f t="shared" si="20"/>
        <v>2</v>
      </c>
      <c r="AS9" s="32">
        <f t="shared" si="21"/>
        <v>4</v>
      </c>
      <c r="AT9" s="32">
        <f t="shared" si="22"/>
        <v>7</v>
      </c>
      <c r="AU9" s="217">
        <f t="shared" si="23"/>
        <v>110000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*Zara the Slayer</v>
      </c>
      <c r="BU9" s="141" t="str">
        <f>HLOOKUP(I$21,BZ$2:CW$16,9,FALSE)</f>
        <v>*Zara the Slayer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Wood Elf Lineman</v>
      </c>
      <c r="E10" s="9">
        <f t="shared" si="5"/>
        <v>7</v>
      </c>
      <c r="F10" s="10">
        <f t="shared" si="6"/>
        <v>3</v>
      </c>
      <c r="G10" s="11">
        <f t="shared" si="7"/>
        <v>4</v>
      </c>
      <c r="H10" s="12">
        <f t="shared" si="8"/>
        <v>7</v>
      </c>
      <c r="I10" s="201">
        <f t="shared" si="9"/>
        <v>0</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2</v>
      </c>
      <c r="AQ10" s="32">
        <f t="shared" si="19"/>
        <v>7</v>
      </c>
      <c r="AR10" s="32">
        <f t="shared" si="20"/>
        <v>3</v>
      </c>
      <c r="AS10" s="32">
        <f t="shared" si="21"/>
        <v>4</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Wood Elf Catcher</v>
      </c>
      <c r="E11" s="9">
        <f t="shared" si="5"/>
        <v>8</v>
      </c>
      <c r="F11" s="10">
        <f t="shared" si="6"/>
        <v>2</v>
      </c>
      <c r="G11" s="11">
        <f t="shared" si="7"/>
        <v>4</v>
      </c>
      <c r="H11" s="12">
        <f t="shared" si="8"/>
        <v>7</v>
      </c>
      <c r="I11" s="201" t="str">
        <f t="shared" si="9"/>
        <v>Catch,  Dodge, Sprint</v>
      </c>
      <c r="J11" s="282" t="str">
        <f t="shared" si="24"/>
        <v>Sure Hands</v>
      </c>
      <c r="K11" s="13" t="str">
        <f t="shared" si="10"/>
        <v/>
      </c>
      <c r="L11" s="116"/>
      <c r="M11" s="116"/>
      <c r="N11" s="117"/>
      <c r="O11" s="118"/>
      <c r="P11" s="119"/>
      <c r="Q11" s="120"/>
      <c r="R11" s="121"/>
      <c r="S11" s="122"/>
      <c r="T11" s="121"/>
      <c r="U11" s="122"/>
      <c r="V11" s="123"/>
      <c r="W11" s="124"/>
      <c r="X11" s="211">
        <f t="shared" si="11"/>
        <v>0</v>
      </c>
      <c r="Y11" s="128">
        <f t="shared" si="12"/>
        <v>110000</v>
      </c>
      <c r="Z11" s="244"/>
      <c r="AA11" s="266"/>
      <c r="AB11" s="286" t="str">
        <f t="shared" si="13"/>
        <v>Sure Hands</v>
      </c>
      <c r="AC11" s="286" t="str">
        <f t="shared" si="14"/>
        <v/>
      </c>
      <c r="AD11" s="286" t="str">
        <f t="shared" si="15"/>
        <v/>
      </c>
      <c r="AE11" s="286" t="str">
        <f t="shared" si="16"/>
        <v/>
      </c>
      <c r="AF11" s="286" t="str">
        <f t="shared" si="17"/>
        <v/>
      </c>
      <c r="AG11" s="286" t="str">
        <f t="shared" si="18"/>
        <v/>
      </c>
      <c r="AH11" s="302"/>
      <c r="AI11" s="231"/>
      <c r="AJ11" s="283">
        <v>17</v>
      </c>
      <c r="AK11" s="283">
        <v>1</v>
      </c>
      <c r="AL11" s="283">
        <v>1</v>
      </c>
      <c r="AM11" s="283">
        <v>1</v>
      </c>
      <c r="AN11" s="283">
        <v>1</v>
      </c>
      <c r="AO11" s="283">
        <v>1</v>
      </c>
      <c r="AP11" s="37">
        <v>4</v>
      </c>
      <c r="AQ11" s="32">
        <f t="shared" si="19"/>
        <v>8</v>
      </c>
      <c r="AR11" s="32">
        <f t="shared" si="20"/>
        <v>2</v>
      </c>
      <c r="AS11" s="32">
        <f t="shared" si="21"/>
        <v>4</v>
      </c>
      <c r="AT11" s="32">
        <f t="shared" si="22"/>
        <v>7</v>
      </c>
      <c r="AU11" s="217">
        <f t="shared" si="23"/>
        <v>110000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*Dolfar Longstride</v>
      </c>
      <c r="BU11" s="141" t="str">
        <f>HLOOKUP(I$21,BZ$2:CW$16,11,FALSE)</f>
        <v>*Dolfar Longstride</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Wood Elf Lineman</v>
      </c>
      <c r="E12" s="9">
        <f t="shared" si="5"/>
        <v>7</v>
      </c>
      <c r="F12" s="10">
        <f t="shared" si="6"/>
        <v>3</v>
      </c>
      <c r="G12" s="11">
        <f t="shared" si="7"/>
        <v>4</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70000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7</v>
      </c>
      <c r="AR12" s="32">
        <f t="shared" si="20"/>
        <v>3</v>
      </c>
      <c r="AS12" s="32">
        <f t="shared" si="21"/>
        <v>4</v>
      </c>
      <c r="AT12" s="32">
        <f t="shared" si="22"/>
        <v>7</v>
      </c>
      <c r="AU12" s="217">
        <f t="shared" si="23"/>
        <v>70000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*Willow Rosebark</v>
      </c>
      <c r="BU12" s="141" t="str">
        <f>HLOOKUP(I$21,BZ$2:CW$16,12,FALSE)</f>
        <v>*Willow Rosebark</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Wood Elf Thrower</v>
      </c>
      <c r="E13" s="9">
        <f t="shared" si="5"/>
        <v>7</v>
      </c>
      <c r="F13" s="10">
        <f t="shared" si="6"/>
        <v>3</v>
      </c>
      <c r="G13" s="11">
        <f t="shared" si="7"/>
        <v>4</v>
      </c>
      <c r="H13" s="12">
        <f t="shared" si="8"/>
        <v>7</v>
      </c>
      <c r="I13" s="201" t="str">
        <f t="shared" si="9"/>
        <v>Pass</v>
      </c>
      <c r="J13" s="282" t="str">
        <f t="shared" si="24"/>
        <v>Leader</v>
      </c>
      <c r="K13" s="13" t="str">
        <f t="shared" si="10"/>
        <v/>
      </c>
      <c r="L13" s="116"/>
      <c r="M13" s="116"/>
      <c r="N13" s="117"/>
      <c r="O13" s="118"/>
      <c r="P13" s="119"/>
      <c r="Q13" s="120"/>
      <c r="R13" s="121"/>
      <c r="S13" s="122"/>
      <c r="T13" s="121"/>
      <c r="U13" s="122"/>
      <c r="V13" s="123"/>
      <c r="W13" s="124"/>
      <c r="X13" s="211">
        <f t="shared" si="11"/>
        <v>0</v>
      </c>
      <c r="Y13" s="128">
        <f t="shared" si="12"/>
        <v>110000</v>
      </c>
      <c r="Z13" s="244"/>
      <c r="AA13" s="266"/>
      <c r="AB13" s="286" t="str">
        <f t="shared" si="13"/>
        <v>Leader</v>
      </c>
      <c r="AC13" s="286" t="str">
        <f t="shared" si="14"/>
        <v/>
      </c>
      <c r="AD13" s="286" t="str">
        <f t="shared" si="15"/>
        <v/>
      </c>
      <c r="AE13" s="286" t="str">
        <f t="shared" si="16"/>
        <v/>
      </c>
      <c r="AF13" s="286" t="str">
        <f t="shared" si="17"/>
        <v/>
      </c>
      <c r="AG13" s="286" t="str">
        <f t="shared" si="18"/>
        <v/>
      </c>
      <c r="AH13" s="302"/>
      <c r="AI13" s="231"/>
      <c r="AJ13" s="283">
        <v>33</v>
      </c>
      <c r="AK13" s="283">
        <v>1</v>
      </c>
      <c r="AL13" s="283">
        <v>1</v>
      </c>
      <c r="AM13" s="283">
        <v>1</v>
      </c>
      <c r="AN13" s="283">
        <v>1</v>
      </c>
      <c r="AO13" s="283">
        <v>1</v>
      </c>
      <c r="AP13" s="37">
        <v>3</v>
      </c>
      <c r="AQ13" s="32">
        <f t="shared" si="19"/>
        <v>7</v>
      </c>
      <c r="AR13" s="32">
        <f t="shared" si="20"/>
        <v>3</v>
      </c>
      <c r="AS13" s="32">
        <f t="shared" si="21"/>
        <v>4</v>
      </c>
      <c r="AT13" s="32">
        <f t="shared" si="22"/>
        <v>7</v>
      </c>
      <c r="AU13" s="217">
        <f t="shared" si="23"/>
        <v>110000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Wood Elf journeyman</v>
      </c>
      <c r="BU13" s="141" t="str">
        <f>HLOOKUP(I$21,BZ$2:CW$16,13,FALSE)</f>
        <v>Wood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
      </c>
      <c r="E14" s="9" t="str">
        <f t="shared" si="5"/>
        <v/>
      </c>
      <c r="F14" s="10" t="str">
        <f t="shared" si="6"/>
        <v/>
      </c>
      <c r="G14" s="11" t="str">
        <f t="shared" si="7"/>
        <v/>
      </c>
      <c r="H14" s="12" t="str">
        <f t="shared" si="8"/>
        <v/>
      </c>
      <c r="I14" s="201" t="str">
        <f t="shared" si="9"/>
        <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1</v>
      </c>
      <c r="AQ14" s="32" t="e">
        <f t="shared" si="19"/>
        <v>#N/A</v>
      </c>
      <c r="AR14" s="32" t="e">
        <f t="shared" si="20"/>
        <v>#N/A</v>
      </c>
      <c r="AS14" s="32" t="e">
        <f t="shared" si="21"/>
        <v>#N/A</v>
      </c>
      <c r="AT14" s="32" t="e">
        <f t="shared" si="22"/>
        <v>#N/A</v>
      </c>
      <c r="AU14" s="217">
        <f t="shared" si="23"/>
        <v>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
      </c>
      <c r="E15" s="9" t="str">
        <f t="shared" si="5"/>
        <v/>
      </c>
      <c r="F15" s="10" t="str">
        <f t="shared" si="6"/>
        <v/>
      </c>
      <c r="G15" s="11" t="str">
        <f t="shared" si="7"/>
        <v/>
      </c>
      <c r="H15" s="12" t="str">
        <f t="shared" si="8"/>
        <v/>
      </c>
      <c r="I15" s="201" t="str">
        <f t="shared" si="9"/>
        <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1</v>
      </c>
      <c r="AQ15" s="32" t="e">
        <f t="shared" si="19"/>
        <v>#N/A</v>
      </c>
      <c r="AR15" s="32" t="e">
        <f t="shared" si="20"/>
        <v>#N/A</v>
      </c>
      <c r="AS15" s="32" t="e">
        <f t="shared" si="21"/>
        <v>#N/A</v>
      </c>
      <c r="AT15" s="32" t="e">
        <f t="shared" si="22"/>
        <v>#N/A</v>
      </c>
      <c r="AU15" s="217">
        <f t="shared" si="23"/>
        <v>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6"/>
      <c r="D19" s="327"/>
      <c r="E19" s="322"/>
      <c r="F19" s="323"/>
      <c r="G19" s="324"/>
      <c r="H19" s="325"/>
      <c r="I19" s="52"/>
      <c r="J19" s="332"/>
      <c r="K19" s="332"/>
      <c r="L19" s="113"/>
      <c r="M19" s="67"/>
      <c r="N19" s="67"/>
      <c r="O19" s="67"/>
      <c r="P19" s="67"/>
      <c r="Q19" s="67"/>
      <c r="R19" s="67"/>
      <c r="S19" s="67"/>
      <c r="T19" s="67"/>
      <c r="U19" s="114"/>
      <c r="V19" s="88"/>
      <c r="W19" s="67"/>
      <c r="X19" s="115" t="s">
        <v>520</v>
      </c>
      <c r="Y19" s="127">
        <f>SUM(AU3:AU18)</f>
        <v>1120000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8"/>
      <c r="D20" s="329"/>
      <c r="E20" s="336" t="s">
        <v>529</v>
      </c>
      <c r="F20" s="337"/>
      <c r="G20" s="337"/>
      <c r="H20" s="337"/>
      <c r="I20" s="338" t="s">
        <v>760</v>
      </c>
      <c r="J20" s="339"/>
      <c r="K20" s="340"/>
      <c r="L20" s="314" t="s">
        <v>15</v>
      </c>
      <c r="M20" s="314"/>
      <c r="N20" s="314"/>
      <c r="O20" s="314"/>
      <c r="P20" s="314"/>
      <c r="Q20" s="314"/>
      <c r="R20" s="314"/>
      <c r="S20" s="315"/>
      <c r="T20" s="125">
        <v>2</v>
      </c>
      <c r="U20" s="15" t="s">
        <v>16</v>
      </c>
      <c r="V20" s="313">
        <f>IF(I21&lt;&gt;"",VLOOKUP(I21,BN2:BO25,2,FALSE),0)</f>
        <v>50000</v>
      </c>
      <c r="W20" s="313"/>
      <c r="X20" s="16" t="s">
        <v>79</v>
      </c>
      <c r="Y20" s="129">
        <f>T20*V20</f>
        <v>100000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8"/>
      <c r="D21" s="329"/>
      <c r="E21" s="320" t="s">
        <v>18</v>
      </c>
      <c r="F21" s="321"/>
      <c r="G21" s="321"/>
      <c r="H21" s="321"/>
      <c r="I21" s="212" t="str">
        <f>VLOOKUP(AQ22,BM2:BN25,2,FALSE)</f>
        <v>Wood Elf</v>
      </c>
      <c r="J21" s="19"/>
      <c r="K21" s="213"/>
      <c r="L21" s="311" t="s">
        <v>17</v>
      </c>
      <c r="M21" s="311"/>
      <c r="N21" s="311"/>
      <c r="O21" s="311"/>
      <c r="P21" s="311"/>
      <c r="Q21" s="311"/>
      <c r="R21" s="311"/>
      <c r="S21" s="312"/>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8"/>
      <c r="D22" s="329"/>
      <c r="E22" s="320" t="s">
        <v>20</v>
      </c>
      <c r="F22" s="321"/>
      <c r="G22" s="321"/>
      <c r="H22" s="321"/>
      <c r="I22" s="333" t="s">
        <v>761</v>
      </c>
      <c r="J22" s="334"/>
      <c r="K22" s="335"/>
      <c r="L22" s="311" t="s">
        <v>19</v>
      </c>
      <c r="M22" s="311"/>
      <c r="N22" s="311"/>
      <c r="O22" s="311"/>
      <c r="P22" s="311"/>
      <c r="Q22" s="311"/>
      <c r="R22" s="311"/>
      <c r="S22" s="312"/>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24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8"/>
      <c r="D23" s="329"/>
      <c r="E23" s="320" t="s">
        <v>162</v>
      </c>
      <c r="F23" s="321"/>
      <c r="G23" s="321"/>
      <c r="H23" s="321"/>
      <c r="I23" s="241">
        <f>(Y19+Y25)/1000</f>
        <v>1220</v>
      </c>
      <c r="J23" s="242" t="s">
        <v>519</v>
      </c>
      <c r="K23" s="243"/>
      <c r="L23" s="311" t="s">
        <v>21</v>
      </c>
      <c r="M23" s="311"/>
      <c r="N23" s="311"/>
      <c r="O23" s="311"/>
      <c r="P23" s="311"/>
      <c r="Q23" s="311"/>
      <c r="R23" s="311"/>
      <c r="S23" s="312"/>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8"/>
      <c r="D24" s="329"/>
      <c r="E24" s="341" t="s">
        <v>22</v>
      </c>
      <c r="F24" s="342"/>
      <c r="G24" s="342"/>
      <c r="H24" s="343"/>
      <c r="I24" s="232">
        <v>0</v>
      </c>
      <c r="J24" s="233" t="s">
        <v>519</v>
      </c>
      <c r="K24" s="234"/>
      <c r="L24" s="316" t="str">
        <f>IF(I21="Undead","",(IF(I21="Necromantic","",(IF(I21="Khemri","",(IF(I21="Nurgle","","APOTHECARY")))))))</f>
        <v>APOTHECARY</v>
      </c>
      <c r="M24" s="316"/>
      <c r="N24" s="316"/>
      <c r="O24" s="316"/>
      <c r="P24" s="316"/>
      <c r="Q24" s="316"/>
      <c r="R24" s="316"/>
      <c r="S24" s="316"/>
      <c r="T24" s="216">
        <v>0</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0"/>
      <c r="D25" s="331"/>
      <c r="E25" s="66" t="s">
        <v>759</v>
      </c>
      <c r="F25" s="14"/>
      <c r="G25" s="14"/>
      <c r="H25" s="14"/>
      <c r="I25" s="144" t="s">
        <v>139</v>
      </c>
      <c r="J25" s="145" t="s">
        <v>105</v>
      </c>
      <c r="K25" s="14"/>
      <c r="L25" s="309"/>
      <c r="M25" s="309"/>
      <c r="N25" s="309"/>
      <c r="O25" s="309"/>
      <c r="P25" s="309"/>
      <c r="Q25" s="309"/>
      <c r="R25" s="309"/>
      <c r="S25" s="309"/>
      <c r="T25" s="89"/>
      <c r="U25" s="114"/>
      <c r="V25" s="88"/>
      <c r="W25" s="67"/>
      <c r="X25" s="115" t="s">
        <v>123</v>
      </c>
      <c r="Y25" s="127">
        <f>SUM(Y20:Y24)</f>
        <v>100000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20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C19:D25"/>
    <mergeCell ref="J19:K19"/>
    <mergeCell ref="E21:H21"/>
    <mergeCell ref="E23:H23"/>
    <mergeCell ref="I22:K22"/>
    <mergeCell ref="E20:H20"/>
    <mergeCell ref="I20:K20"/>
    <mergeCell ref="E24:H24"/>
    <mergeCell ref="N2:Q2"/>
    <mergeCell ref="L22:S22"/>
    <mergeCell ref="L21:S21"/>
    <mergeCell ref="E22:H22"/>
    <mergeCell ref="E19:F19"/>
    <mergeCell ref="G19:H19"/>
    <mergeCell ref="L25:S25"/>
    <mergeCell ref="V23:W23"/>
    <mergeCell ref="L23:S23"/>
    <mergeCell ref="V22:W22"/>
    <mergeCell ref="V20:W20"/>
    <mergeCell ref="V21:W21"/>
    <mergeCell ref="L20:S20"/>
    <mergeCell ref="V24:W24"/>
    <mergeCell ref="L24:S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2:C12"/>
    <mergeCell ref="B13:C13"/>
    <mergeCell ref="B14:C14"/>
    <mergeCell ref="V5:W5"/>
    <mergeCell ref="A5:C5"/>
    <mergeCell ref="T5:U5"/>
    <mergeCell ref="B7:C7"/>
    <mergeCell ref="B8:C8"/>
    <mergeCell ref="B9:C9"/>
    <mergeCell ref="B10:C10"/>
    <mergeCell ref="B11:C11"/>
    <mergeCell ref="B19:C19"/>
    <mergeCell ref="B20:C20"/>
    <mergeCell ref="B21:C21"/>
    <mergeCell ref="B22:C22"/>
    <mergeCell ref="B15:C15"/>
    <mergeCell ref="B16:C16"/>
    <mergeCell ref="B17:C17"/>
    <mergeCell ref="B18:C18"/>
    <mergeCell ref="B27:C27"/>
    <mergeCell ref="B28:C28"/>
    <mergeCell ref="B29:C29"/>
    <mergeCell ref="B30:C30"/>
    <mergeCell ref="B23:C23"/>
    <mergeCell ref="B24:C24"/>
    <mergeCell ref="B25:C25"/>
    <mergeCell ref="B26:C26"/>
    <mergeCell ref="B35:C35"/>
    <mergeCell ref="B36:C36"/>
    <mergeCell ref="B37:C37"/>
    <mergeCell ref="B38:C38"/>
    <mergeCell ref="B31:C31"/>
    <mergeCell ref="B32:C32"/>
    <mergeCell ref="B33:C33"/>
    <mergeCell ref="B34:C34"/>
    <mergeCell ref="B43:C43"/>
    <mergeCell ref="B44:C44"/>
    <mergeCell ref="B45:C45"/>
    <mergeCell ref="B46:C46"/>
    <mergeCell ref="B39:C39"/>
    <mergeCell ref="B40:C40"/>
    <mergeCell ref="B41:C41"/>
    <mergeCell ref="B42:C42"/>
    <mergeCell ref="B51:C51"/>
    <mergeCell ref="B52:C52"/>
    <mergeCell ref="B53:C53"/>
    <mergeCell ref="B54:C54"/>
    <mergeCell ref="B47:C47"/>
    <mergeCell ref="B48:C48"/>
    <mergeCell ref="B49:C49"/>
    <mergeCell ref="B50:C50"/>
    <mergeCell ref="B59:C59"/>
    <mergeCell ref="B60:C60"/>
    <mergeCell ref="B61:C61"/>
    <mergeCell ref="B62:C62"/>
    <mergeCell ref="B55:C55"/>
    <mergeCell ref="B56:C56"/>
    <mergeCell ref="B57:C57"/>
    <mergeCell ref="B58:C58"/>
    <mergeCell ref="B67:C67"/>
    <mergeCell ref="B68:C68"/>
    <mergeCell ref="B69:C69"/>
    <mergeCell ref="B70:C70"/>
    <mergeCell ref="B63:C63"/>
    <mergeCell ref="B64:C64"/>
    <mergeCell ref="B65:C65"/>
    <mergeCell ref="B66:C66"/>
    <mergeCell ref="B75:C75"/>
    <mergeCell ref="B76:C76"/>
    <mergeCell ref="B77:C77"/>
    <mergeCell ref="B78:C78"/>
    <mergeCell ref="B71:C71"/>
    <mergeCell ref="B72:C72"/>
    <mergeCell ref="B73:C73"/>
    <mergeCell ref="B74:C74"/>
    <mergeCell ref="B83:C83"/>
    <mergeCell ref="B84:C84"/>
    <mergeCell ref="B85:C85"/>
    <mergeCell ref="B86:C86"/>
    <mergeCell ref="B79:C79"/>
    <mergeCell ref="B80:C80"/>
    <mergeCell ref="B81:C81"/>
    <mergeCell ref="B82:C82"/>
    <mergeCell ref="B91:C91"/>
    <mergeCell ref="B92:C92"/>
    <mergeCell ref="B93:C93"/>
    <mergeCell ref="B94:C94"/>
    <mergeCell ref="B87:C87"/>
    <mergeCell ref="B88:C88"/>
    <mergeCell ref="B89:C89"/>
    <mergeCell ref="B90:C90"/>
    <mergeCell ref="B99:C99"/>
    <mergeCell ref="B100:C100"/>
    <mergeCell ref="B101:C101"/>
    <mergeCell ref="B102:C102"/>
    <mergeCell ref="B95:C95"/>
    <mergeCell ref="B96:C96"/>
    <mergeCell ref="B97:C97"/>
    <mergeCell ref="B98:C98"/>
    <mergeCell ref="B107:C107"/>
    <mergeCell ref="B108:C108"/>
    <mergeCell ref="B109:C109"/>
    <mergeCell ref="B110:C110"/>
    <mergeCell ref="B103:C103"/>
    <mergeCell ref="B104:C104"/>
    <mergeCell ref="B105:C105"/>
    <mergeCell ref="B106:C106"/>
    <mergeCell ref="B115:C115"/>
    <mergeCell ref="B116:C116"/>
    <mergeCell ref="B117:C117"/>
    <mergeCell ref="B118:C118"/>
    <mergeCell ref="B111:C111"/>
    <mergeCell ref="B112:C112"/>
    <mergeCell ref="B113:C113"/>
    <mergeCell ref="B114:C114"/>
    <mergeCell ref="B123:C123"/>
    <mergeCell ref="B124:C124"/>
    <mergeCell ref="B125:C125"/>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39:C139"/>
    <mergeCell ref="B140:C140"/>
    <mergeCell ref="B141:C141"/>
    <mergeCell ref="B142:C142"/>
    <mergeCell ref="B135:C135"/>
    <mergeCell ref="B136:C136"/>
    <mergeCell ref="B137:C137"/>
    <mergeCell ref="B138:C138"/>
    <mergeCell ref="B147:C147"/>
    <mergeCell ref="B148:C148"/>
    <mergeCell ref="B149:C149"/>
    <mergeCell ref="B150:C150"/>
    <mergeCell ref="B143:C143"/>
    <mergeCell ref="B144:C144"/>
    <mergeCell ref="B145:C145"/>
    <mergeCell ref="B146:C146"/>
    <mergeCell ref="B155:C155"/>
    <mergeCell ref="B156:C156"/>
    <mergeCell ref="B157:C157"/>
    <mergeCell ref="B158:C158"/>
    <mergeCell ref="B151:C151"/>
    <mergeCell ref="B152:C152"/>
    <mergeCell ref="B153:C153"/>
    <mergeCell ref="B154:C154"/>
    <mergeCell ref="B163:C163"/>
    <mergeCell ref="B164:C164"/>
    <mergeCell ref="B165:C165"/>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79:C179"/>
    <mergeCell ref="B180:C180"/>
    <mergeCell ref="B181:C181"/>
    <mergeCell ref="B182:C182"/>
    <mergeCell ref="B175:C175"/>
    <mergeCell ref="B176:C176"/>
    <mergeCell ref="B177:C177"/>
    <mergeCell ref="B178:C178"/>
    <mergeCell ref="B187:C187"/>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Team Roster</vt:lpstr>
      <vt:lpstr>Match History</vt:lpstr>
      <vt:lpstr>Read me</vt:lpstr>
      <vt:lpstr>'Match History'!Print_Area</vt:lpstr>
      <vt:lpstr>'Team Roster'!Print_Area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Thomas Sommer-Houdeville</cp:lastModifiedBy>
  <cp:lastPrinted>2008-07-09T10:49:50Z</cp:lastPrinted>
  <dcterms:created xsi:type="dcterms:W3CDTF">2001-02-12T07:17:33Z</dcterms:created>
  <dcterms:modified xsi:type="dcterms:W3CDTF">2016-10-12T08:59:22Z</dcterms:modified>
</cp:coreProperties>
</file>