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H:\David\private\"/>
    </mc:Choice>
  </mc:AlternateContent>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AB9" i="2"/>
  <c r="AC9" i="2"/>
  <c r="H10" i="2"/>
  <c r="J10" i="2"/>
  <c r="AA10" i="2"/>
  <c r="AB10" i="2"/>
  <c r="AC10" i="2"/>
  <c r="H11" i="2"/>
  <c r="J11" i="2"/>
  <c r="AA11" i="2"/>
  <c r="B11" i="2" s="1"/>
  <c r="A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B24" i="2" s="1"/>
  <c r="AB24" i="2"/>
  <c r="AC24" i="2"/>
  <c r="H25" i="2"/>
  <c r="J25" i="2"/>
  <c r="AA25" i="2"/>
  <c r="B25" i="2" s="1"/>
  <c r="AB25" i="2"/>
  <c r="AC25" i="2"/>
  <c r="H26" i="2"/>
  <c r="J26" i="2"/>
  <c r="AA26" i="2"/>
  <c r="AB26" i="2"/>
  <c r="AC26" i="2"/>
  <c r="H27" i="2"/>
  <c r="J27" i="2"/>
  <c r="AA27" i="2"/>
  <c r="B27" i="2" s="1"/>
  <c r="A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B32" i="2" s="1"/>
  <c r="AB32" i="2"/>
  <c r="AC32" i="2"/>
  <c r="H33" i="2"/>
  <c r="J33" i="2"/>
  <c r="AA33" i="2"/>
  <c r="AB33" i="2"/>
  <c r="AC33" i="2"/>
  <c r="H34" i="2"/>
  <c r="J34" i="2"/>
  <c r="AA34" i="2"/>
  <c r="AB34" i="2"/>
  <c r="AC34" i="2"/>
  <c r="H35" i="2"/>
  <c r="J35" i="2"/>
  <c r="AA35" i="2"/>
  <c r="B35" i="2" s="1"/>
  <c r="AB35" i="2"/>
  <c r="AC35" i="2"/>
  <c r="H36" i="2"/>
  <c r="J36" i="2"/>
  <c r="AA36" i="2"/>
  <c r="AB36" i="2"/>
  <c r="AC36" i="2"/>
  <c r="H37" i="2"/>
  <c r="J37" i="2"/>
  <c r="AA37" i="2"/>
  <c r="AB37" i="2"/>
  <c r="AC37" i="2"/>
  <c r="H38" i="2"/>
  <c r="J38" i="2"/>
  <c r="AA38" i="2"/>
  <c r="AB38" i="2"/>
  <c r="AC38" i="2"/>
  <c r="H39" i="2"/>
  <c r="J39" i="2"/>
  <c r="AA39" i="2"/>
  <c r="AB39" i="2"/>
  <c r="B39" i="2"/>
  <c r="AC39" i="2"/>
  <c r="H40" i="2"/>
  <c r="J40" i="2"/>
  <c r="AA40" i="2"/>
  <c r="B40" i="2" s="1"/>
  <c r="AB40" i="2"/>
  <c r="AC40" i="2"/>
  <c r="H41" i="2"/>
  <c r="J41" i="2"/>
  <c r="AA41" i="2"/>
  <c r="AB41" i="2"/>
  <c r="AC41" i="2"/>
  <c r="H42" i="2"/>
  <c r="J42" i="2"/>
  <c r="AA42" i="2"/>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c r="AC47" i="2"/>
  <c r="H48" i="2"/>
  <c r="J48" i="2"/>
  <c r="AA48" i="2"/>
  <c r="B48" i="2" s="1"/>
  <c r="AB48" i="2"/>
  <c r="AC48" i="2"/>
  <c r="H49" i="2"/>
  <c r="J49" i="2"/>
  <c r="AA49" i="2"/>
  <c r="AB49" i="2"/>
  <c r="B49" i="2" s="1"/>
  <c r="AC49" i="2"/>
  <c r="H50" i="2"/>
  <c r="J50" i="2"/>
  <c r="AA50" i="2"/>
  <c r="AB50" i="2"/>
  <c r="AC50" i="2"/>
  <c r="H51" i="2"/>
  <c r="J51" i="2"/>
  <c r="AA51" i="2"/>
  <c r="B51" i="2" s="1"/>
  <c r="AB51" i="2"/>
  <c r="AC51" i="2"/>
  <c r="H52" i="2"/>
  <c r="J52" i="2"/>
  <c r="AA52" i="2"/>
  <c r="AB52" i="2"/>
  <c r="AC52" i="2"/>
  <c r="H53" i="2"/>
  <c r="J53" i="2"/>
  <c r="AA53" i="2"/>
  <c r="AB53" i="2"/>
  <c r="AC53" i="2"/>
  <c r="H54" i="2"/>
  <c r="J54" i="2"/>
  <c r="AA54" i="2"/>
  <c r="AB54" i="2"/>
  <c r="AC54" i="2"/>
  <c r="H55" i="2"/>
  <c r="J55" i="2"/>
  <c r="AA55" i="2"/>
  <c r="AB55" i="2"/>
  <c r="B55" i="2"/>
  <c r="AC55" i="2"/>
  <c r="H56" i="2"/>
  <c r="J56" i="2"/>
  <c r="AA56" i="2"/>
  <c r="B56" i="2" s="1"/>
  <c r="AB56" i="2"/>
  <c r="AC56" i="2"/>
  <c r="H57" i="2"/>
  <c r="J57" i="2"/>
  <c r="AA57" i="2"/>
  <c r="AB57" i="2"/>
  <c r="AC57" i="2"/>
  <c r="H58" i="2"/>
  <c r="J58" i="2"/>
  <c r="AA58" i="2"/>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c r="AC63" i="2"/>
  <c r="H64" i="2"/>
  <c r="J64" i="2"/>
  <c r="AA64" i="2"/>
  <c r="B64" i="2" s="1"/>
  <c r="AB64" i="2"/>
  <c r="AC64" i="2"/>
  <c r="H65" i="2"/>
  <c r="J65" i="2"/>
  <c r="AA65" i="2"/>
  <c r="AB65" i="2"/>
  <c r="B65" i="2" s="1"/>
  <c r="AC65" i="2"/>
  <c r="H66" i="2"/>
  <c r="J66" i="2"/>
  <c r="AA66" i="2"/>
  <c r="AB66" i="2"/>
  <c r="AC66" i="2"/>
  <c r="H67" i="2"/>
  <c r="J67" i="2"/>
  <c r="AA67" i="2"/>
  <c r="B67" i="2" s="1"/>
  <c r="AB67" i="2"/>
  <c r="AC67" i="2"/>
  <c r="H68" i="2"/>
  <c r="J68" i="2"/>
  <c r="AA68" i="2"/>
  <c r="AB68" i="2"/>
  <c r="AC68" i="2"/>
  <c r="H69" i="2"/>
  <c r="J69" i="2"/>
  <c r="AA69" i="2"/>
  <c r="AB69" i="2"/>
  <c r="AC69" i="2"/>
  <c r="H70" i="2"/>
  <c r="J70" i="2"/>
  <c r="AA70" i="2"/>
  <c r="AB70" i="2"/>
  <c r="AC70" i="2"/>
  <c r="H71" i="2"/>
  <c r="J71" i="2"/>
  <c r="AA71" i="2"/>
  <c r="AB71" i="2"/>
  <c r="B71" i="2"/>
  <c r="AC71" i="2"/>
  <c r="H72" i="2"/>
  <c r="J72" i="2"/>
  <c r="AA72" i="2"/>
  <c r="B72" i="2" s="1"/>
  <c r="AB72" i="2"/>
  <c r="AC72" i="2"/>
  <c r="H73" i="2"/>
  <c r="J73" i="2"/>
  <c r="AA73" i="2"/>
  <c r="AB73" i="2"/>
  <c r="AC73" i="2"/>
  <c r="H74" i="2"/>
  <c r="J74" i="2"/>
  <c r="AA74" i="2"/>
  <c r="AB74" i="2"/>
  <c r="AC74" i="2"/>
  <c r="H75" i="2"/>
  <c r="J75" i="2"/>
  <c r="AA75" i="2"/>
  <c r="B75" i="2" s="1"/>
  <c r="A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B88" i="2" s="1"/>
  <c r="AB88" i="2"/>
  <c r="AC88" i="2"/>
  <c r="H89" i="2"/>
  <c r="J89" i="2"/>
  <c r="AA89" i="2"/>
  <c r="B89" i="2" s="1"/>
  <c r="AB89" i="2"/>
  <c r="AC89" i="2"/>
  <c r="H90" i="2"/>
  <c r="J90" i="2"/>
  <c r="AA90" i="2"/>
  <c r="AB90" i="2"/>
  <c r="AC90" i="2"/>
  <c r="H91" i="2"/>
  <c r="J91" i="2"/>
  <c r="AA91" i="2"/>
  <c r="B91" i="2" s="1"/>
  <c r="A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B96" i="2" s="1"/>
  <c r="AB96" i="2"/>
  <c r="AC96" i="2"/>
  <c r="H97" i="2"/>
  <c r="J97" i="2"/>
  <c r="AA97" i="2"/>
  <c r="AB97" i="2"/>
  <c r="AC97" i="2"/>
  <c r="H98" i="2"/>
  <c r="J98" i="2"/>
  <c r="AA98" i="2"/>
  <c r="AB98" i="2"/>
  <c r="AC98" i="2"/>
  <c r="H99" i="2"/>
  <c r="J99" i="2"/>
  <c r="AA99" i="2"/>
  <c r="B99" i="2" s="1"/>
  <c r="A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B104" i="2" s="1"/>
  <c r="AB104" i="2"/>
  <c r="AC104" i="2"/>
  <c r="H105" i="2"/>
  <c r="J105" i="2"/>
  <c r="AA105" i="2"/>
  <c r="AB105" i="2"/>
  <c r="AC105" i="2"/>
  <c r="H106" i="2"/>
  <c r="J106" i="2"/>
  <c r="AA106" i="2"/>
  <c r="AB106" i="2"/>
  <c r="AC106" i="2"/>
  <c r="H107" i="2"/>
  <c r="J107" i="2"/>
  <c r="AA107" i="2"/>
  <c r="B107" i="2" s="1"/>
  <c r="AB107" i="2"/>
  <c r="AC107" i="2"/>
  <c r="H108" i="2"/>
  <c r="J108" i="2"/>
  <c r="AA108" i="2"/>
  <c r="AB108" i="2"/>
  <c r="AC108" i="2"/>
  <c r="H109" i="2"/>
  <c r="J109" i="2"/>
  <c r="AA109" i="2"/>
  <c r="AB109" i="2"/>
  <c r="AC109" i="2"/>
  <c r="H110" i="2"/>
  <c r="J110" i="2"/>
  <c r="AA110" i="2"/>
  <c r="AB110" i="2"/>
  <c r="AC110" i="2"/>
  <c r="H111" i="2"/>
  <c r="J111" i="2"/>
  <c r="AA111" i="2"/>
  <c r="B111" i="2" s="1"/>
  <c r="AB111" i="2"/>
  <c r="AC111" i="2"/>
  <c r="H112" i="2"/>
  <c r="J112" i="2"/>
  <c r="AA112" i="2"/>
  <c r="AB112" i="2"/>
  <c r="AC112" i="2"/>
  <c r="H113" i="2"/>
  <c r="J113" i="2"/>
  <c r="AA113" i="2"/>
  <c r="AB113" i="2"/>
  <c r="AC113" i="2"/>
  <c r="H114" i="2"/>
  <c r="J114" i="2"/>
  <c r="AA114" i="2"/>
  <c r="AB114" i="2"/>
  <c r="AC114" i="2"/>
  <c r="H115" i="2"/>
  <c r="J115" i="2"/>
  <c r="AA115" i="2"/>
  <c r="AB115" i="2"/>
  <c r="B115" i="2"/>
  <c r="AC115" i="2"/>
  <c r="H116" i="2"/>
  <c r="J116" i="2"/>
  <c r="AA116" i="2"/>
  <c r="B116" i="2" s="1"/>
  <c r="AB116" i="2"/>
  <c r="AC116" i="2"/>
  <c r="H117" i="2"/>
  <c r="J117" i="2"/>
  <c r="AA117" i="2"/>
  <c r="AB117" i="2"/>
  <c r="AC117" i="2"/>
  <c r="H118" i="2"/>
  <c r="J118" i="2"/>
  <c r="AA118" i="2"/>
  <c r="AB118" i="2"/>
  <c r="AC118" i="2"/>
  <c r="H119" i="2"/>
  <c r="J119" i="2"/>
  <c r="AA119" i="2"/>
  <c r="AB119" i="2"/>
  <c r="B119" i="2"/>
  <c r="AC119" i="2"/>
  <c r="H120" i="2"/>
  <c r="J120" i="2"/>
  <c r="AA120" i="2"/>
  <c r="B120" i="2" s="1"/>
  <c r="AB120" i="2"/>
  <c r="AC120" i="2"/>
  <c r="H121" i="2"/>
  <c r="J121" i="2"/>
  <c r="AA121" i="2"/>
  <c r="AB121" i="2"/>
  <c r="AC121" i="2"/>
  <c r="H122" i="2"/>
  <c r="J122" i="2"/>
  <c r="AA122" i="2"/>
  <c r="AB122" i="2"/>
  <c r="AC122" i="2"/>
  <c r="H123" i="2"/>
  <c r="J123" i="2"/>
  <c r="AA123" i="2"/>
  <c r="B123" i="2" s="1"/>
  <c r="AB123" i="2"/>
  <c r="AC123" i="2"/>
  <c r="H124" i="2"/>
  <c r="J124" i="2"/>
  <c r="AA124" i="2"/>
  <c r="AB124" i="2"/>
  <c r="AC124" i="2"/>
  <c r="H125" i="2"/>
  <c r="J125" i="2"/>
  <c r="AA125" i="2"/>
  <c r="AB125" i="2"/>
  <c r="AC125" i="2"/>
  <c r="H126" i="2"/>
  <c r="J126" i="2"/>
  <c r="AA126" i="2"/>
  <c r="AB126" i="2"/>
  <c r="AC126" i="2"/>
  <c r="H127" i="2"/>
  <c r="J127" i="2"/>
  <c r="AA127" i="2"/>
  <c r="B127" i="2" s="1"/>
  <c r="A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B132" i="2" s="1"/>
  <c r="AB132" i="2"/>
  <c r="AC132" i="2"/>
  <c r="H133" i="2"/>
  <c r="J133" i="2"/>
  <c r="AA133" i="2"/>
  <c r="AB133" i="2"/>
  <c r="AC133" i="2"/>
  <c r="H134" i="2"/>
  <c r="J134" i="2"/>
  <c r="AA134" i="2"/>
  <c r="AB134" i="2"/>
  <c r="AC134" i="2"/>
  <c r="H135" i="2"/>
  <c r="J135" i="2"/>
  <c r="AA135" i="2"/>
  <c r="AB135" i="2"/>
  <c r="B135" i="2"/>
  <c r="AC135" i="2"/>
  <c r="H136" i="2"/>
  <c r="J136" i="2"/>
  <c r="AA136" i="2"/>
  <c r="B136" i="2" s="1"/>
  <c r="AB136" i="2"/>
  <c r="AC136" i="2"/>
  <c r="H137" i="2"/>
  <c r="J137" i="2"/>
  <c r="AA137" i="2"/>
  <c r="AB137" i="2"/>
  <c r="AC137" i="2"/>
  <c r="H138" i="2"/>
  <c r="J138" i="2"/>
  <c r="AA138" i="2"/>
  <c r="AB138" i="2"/>
  <c r="AC138" i="2"/>
  <c r="H139" i="2"/>
  <c r="J139" i="2"/>
  <c r="AA139" i="2"/>
  <c r="B139" i="2" s="1"/>
  <c r="AB139" i="2"/>
  <c r="AC139" i="2"/>
  <c r="H140" i="2"/>
  <c r="J140" i="2"/>
  <c r="AA140" i="2"/>
  <c r="AB140" i="2"/>
  <c r="AC140" i="2"/>
  <c r="H141" i="2"/>
  <c r="J141" i="2"/>
  <c r="AA141" i="2"/>
  <c r="AB141" i="2"/>
  <c r="AC141" i="2"/>
  <c r="H142" i="2"/>
  <c r="J142" i="2"/>
  <c r="AA142" i="2"/>
  <c r="AB142" i="2"/>
  <c r="AC142" i="2"/>
  <c r="H143" i="2"/>
  <c r="J143" i="2"/>
  <c r="AA143" i="2"/>
  <c r="B143" i="2" s="1"/>
  <c r="A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B148" i="2" s="1"/>
  <c r="AB148" i="2"/>
  <c r="AC148" i="2"/>
  <c r="H149" i="2"/>
  <c r="J149" i="2"/>
  <c r="AA149" i="2"/>
  <c r="B149" i="2" s="1"/>
  <c r="AB149" i="2"/>
  <c r="AC149" i="2"/>
  <c r="H150" i="2"/>
  <c r="J150" i="2"/>
  <c r="AA150" i="2"/>
  <c r="AB150" i="2"/>
  <c r="AC150" i="2"/>
  <c r="H151" i="2"/>
  <c r="J151" i="2"/>
  <c r="AA151" i="2"/>
  <c r="AB151" i="2"/>
  <c r="B151" i="2"/>
  <c r="AC151" i="2"/>
  <c r="H152" i="2"/>
  <c r="J152" i="2"/>
  <c r="AA152" i="2"/>
  <c r="B152" i="2" s="1"/>
  <c r="AB152" i="2"/>
  <c r="AC152" i="2"/>
  <c r="H153" i="2"/>
  <c r="J153" i="2"/>
  <c r="AA153" i="2"/>
  <c r="AB153" i="2"/>
  <c r="B153" i="2" s="1"/>
  <c r="AC153" i="2"/>
  <c r="H154" i="2"/>
  <c r="J154" i="2"/>
  <c r="AA154" i="2"/>
  <c r="AB154" i="2"/>
  <c r="AC154" i="2"/>
  <c r="H155" i="2"/>
  <c r="J155" i="2"/>
  <c r="AA155" i="2"/>
  <c r="B155" i="2" s="1"/>
  <c r="AB155" i="2"/>
  <c r="AC155" i="2"/>
  <c r="H156" i="2"/>
  <c r="J156" i="2"/>
  <c r="AA156" i="2"/>
  <c r="AB156" i="2"/>
  <c r="AC156" i="2"/>
  <c r="H157" i="2"/>
  <c r="J157" i="2"/>
  <c r="AA157" i="2"/>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AB162" i="2"/>
  <c r="AC162" i="2"/>
  <c r="H163" i="2"/>
  <c r="J163" i="2"/>
  <c r="AA163" i="2"/>
  <c r="AB163" i="2"/>
  <c r="B163" i="2"/>
  <c r="AC163" i="2"/>
  <c r="H164" i="2"/>
  <c r="J164" i="2"/>
  <c r="AA164" i="2"/>
  <c r="B164" i="2" s="1"/>
  <c r="AB164" i="2"/>
  <c r="AC164" i="2"/>
  <c r="H165" i="2"/>
  <c r="J165" i="2"/>
  <c r="AA165" i="2"/>
  <c r="B165" i="2" s="1"/>
  <c r="AB165" i="2"/>
  <c r="AC165" i="2"/>
  <c r="H166" i="2"/>
  <c r="J166" i="2"/>
  <c r="AA166" i="2"/>
  <c r="AB166" i="2"/>
  <c r="AC166" i="2"/>
  <c r="H167" i="2"/>
  <c r="J167" i="2"/>
  <c r="AA167" i="2"/>
  <c r="AB167" i="2"/>
  <c r="B167" i="2"/>
  <c r="AC167" i="2"/>
  <c r="H168" i="2"/>
  <c r="J168" i="2"/>
  <c r="AA168" i="2"/>
  <c r="B168" i="2" s="1"/>
  <c r="AB168" i="2"/>
  <c r="AC168" i="2"/>
  <c r="H169" i="2"/>
  <c r="J169" i="2"/>
  <c r="AA169" i="2"/>
  <c r="AB169" i="2"/>
  <c r="B169" i="2" s="1"/>
  <c r="AC169" i="2"/>
  <c r="H170" i="2"/>
  <c r="J170" i="2"/>
  <c r="AA170" i="2"/>
  <c r="AB170" i="2"/>
  <c r="AC170" i="2"/>
  <c r="H171" i="2"/>
  <c r="J171" i="2"/>
  <c r="AA171" i="2"/>
  <c r="B171" i="2" s="1"/>
  <c r="AB171" i="2"/>
  <c r="AC171" i="2"/>
  <c r="H172" i="2"/>
  <c r="J172" i="2"/>
  <c r="AA172" i="2"/>
  <c r="AB172" i="2"/>
  <c r="AC172" i="2"/>
  <c r="H173" i="2"/>
  <c r="J173" i="2"/>
  <c r="AA173" i="2"/>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AB178" i="2"/>
  <c r="AC178" i="2"/>
  <c r="H179" i="2"/>
  <c r="J179" i="2"/>
  <c r="AA179" i="2"/>
  <c r="AB179" i="2"/>
  <c r="B179" i="2"/>
  <c r="AC179" i="2"/>
  <c r="H180" i="2"/>
  <c r="J180" i="2"/>
  <c r="AA180" i="2"/>
  <c r="B180" i="2" s="1"/>
  <c r="AB180" i="2"/>
  <c r="AC180" i="2"/>
  <c r="H181" i="2"/>
  <c r="J181" i="2"/>
  <c r="AA181" i="2"/>
  <c r="B181" i="2" s="1"/>
  <c r="AB181" i="2"/>
  <c r="AC181" i="2"/>
  <c r="H182" i="2"/>
  <c r="J182" i="2"/>
  <c r="AA182" i="2"/>
  <c r="AB182" i="2"/>
  <c r="AC182" i="2"/>
  <c r="H183" i="2"/>
  <c r="J183" i="2"/>
  <c r="AA183" i="2"/>
  <c r="AB183" i="2"/>
  <c r="B183" i="2"/>
  <c r="AC183" i="2"/>
  <c r="H184" i="2"/>
  <c r="J184" i="2"/>
  <c r="AA184" i="2"/>
  <c r="B184" i="2" s="1"/>
  <c r="AB184" i="2"/>
  <c r="AC184" i="2"/>
  <c r="H185" i="2"/>
  <c r="J185" i="2"/>
  <c r="AA185" i="2"/>
  <c r="AB185" i="2"/>
  <c r="B185" i="2" s="1"/>
  <c r="AC185" i="2"/>
  <c r="H186" i="2"/>
  <c r="J186" i="2"/>
  <c r="AA186" i="2"/>
  <c r="AB186" i="2"/>
  <c r="AC186" i="2"/>
  <c r="H187" i="2"/>
  <c r="J187" i="2"/>
  <c r="AA187" i="2"/>
  <c r="B187" i="2" s="1"/>
  <c r="AB187" i="2"/>
  <c r="AC187" i="2"/>
  <c r="H188" i="2"/>
  <c r="J188" i="2"/>
  <c r="AA188" i="2"/>
  <c r="AB188" i="2"/>
  <c r="AC188" i="2"/>
  <c r="H189" i="2"/>
  <c r="J189" i="2"/>
  <c r="AA189" i="2"/>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AB194" i="2"/>
  <c r="AC194" i="2"/>
  <c r="H195" i="2"/>
  <c r="J195" i="2"/>
  <c r="AA195" i="2"/>
  <c r="AB195" i="2"/>
  <c r="B195" i="2"/>
  <c r="AC195" i="2"/>
  <c r="H196" i="2"/>
  <c r="J196" i="2"/>
  <c r="AA196" i="2"/>
  <c r="B196" i="2" s="1"/>
  <c r="AB196" i="2"/>
  <c r="AC196" i="2"/>
  <c r="H197" i="2"/>
  <c r="J197" i="2"/>
  <c r="AA197" i="2"/>
  <c r="B197" i="2" s="1"/>
  <c r="AB197" i="2"/>
  <c r="AC197" i="2"/>
  <c r="H198" i="2"/>
  <c r="J198" i="2"/>
  <c r="AA198" i="2"/>
  <c r="AB198" i="2"/>
  <c r="AC198" i="2"/>
  <c r="H199" i="2"/>
  <c r="J199" i="2"/>
  <c r="AA199" i="2"/>
  <c r="AB199" i="2"/>
  <c r="B199" i="2"/>
  <c r="AC199" i="2"/>
  <c r="H200" i="2"/>
  <c r="J200" i="2"/>
  <c r="AA200" i="2"/>
  <c r="B200" i="2" s="1"/>
  <c r="AB200" i="2"/>
  <c r="AC200" i="2"/>
  <c r="H201" i="2"/>
  <c r="J201" i="2"/>
  <c r="AA201" i="2"/>
  <c r="AB201" i="2"/>
  <c r="B201" i="2" s="1"/>
  <c r="AC201" i="2"/>
  <c r="H202" i="2"/>
  <c r="J202" i="2"/>
  <c r="AA202" i="2"/>
  <c r="AB202" i="2"/>
  <c r="AC202" i="2"/>
  <c r="H203" i="2"/>
  <c r="J203" i="2"/>
  <c r="AA203" i="2"/>
  <c r="B203" i="2" s="1"/>
  <c r="AB203" i="2"/>
  <c r="AC203" i="2"/>
  <c r="H204" i="2"/>
  <c r="J204" i="2"/>
  <c r="AA204" i="2"/>
  <c r="AB204" i="2"/>
  <c r="AC204" i="2"/>
  <c r="H205" i="2"/>
  <c r="J205" i="2"/>
  <c r="AA205" i="2"/>
  <c r="AB205" i="2"/>
  <c r="AC205" i="2"/>
  <c r="H206" i="2"/>
  <c r="J206" i="2"/>
  <c r="AA206" i="2"/>
  <c r="AB206" i="2"/>
  <c r="AC206" i="2"/>
  <c r="AB3" i="4"/>
  <c r="AC3" i="4"/>
  <c r="AD3" i="4"/>
  <c r="AE3" i="4"/>
  <c r="AF3" i="4"/>
  <c r="AG3" i="4"/>
  <c r="AB4" i="4"/>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X16" i="4" s="1"/>
  <c r="K16" i="4" s="1"/>
  <c r="AB16" i="4"/>
  <c r="AC16" i="4"/>
  <c r="AD16" i="4"/>
  <c r="AE16" i="4"/>
  <c r="AF16" i="4"/>
  <c r="AG16" i="4"/>
  <c r="D17" i="4"/>
  <c r="AB17" i="4"/>
  <c r="AC17" i="4"/>
  <c r="AD17" i="4"/>
  <c r="AE17" i="4"/>
  <c r="AF17" i="4"/>
  <c r="AG17" i="4"/>
  <c r="D18" i="4"/>
  <c r="AB18" i="4"/>
  <c r="AC18" i="4"/>
  <c r="AD18" i="4"/>
  <c r="AE18" i="4"/>
  <c r="AF18" i="4"/>
  <c r="AG18" i="4"/>
  <c r="I21" i="4"/>
  <c r="U24" i="4" s="1"/>
  <c r="U21" i="4"/>
  <c r="V21" i="4"/>
  <c r="X21" i="4"/>
  <c r="Y21" i="4"/>
  <c r="Y22" i="4"/>
  <c r="Y23" i="4"/>
  <c r="AQ24" i="4"/>
  <c r="U33" i="4"/>
  <c r="V33" i="4"/>
  <c r="W33" i="4"/>
  <c r="X33" i="4"/>
  <c r="Y33" i="4"/>
  <c r="AO33" i="4"/>
  <c r="AO34" i="4" s="1"/>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I16" i="4"/>
  <c r="AU16" i="4"/>
  <c r="E16" i="4"/>
  <c r="J4" i="4" l="1"/>
  <c r="Y24" i="4"/>
  <c r="C2" i="2"/>
  <c r="J2" i="2"/>
  <c r="AR16" i="4"/>
  <c r="AT16" i="4"/>
  <c r="AQ16" i="4"/>
  <c r="G16" i="4"/>
  <c r="F16" i="4"/>
  <c r="H16" i="4"/>
  <c r="B145" i="2"/>
  <c r="B141" i="2"/>
  <c r="B129" i="2"/>
  <c r="B125" i="2"/>
  <c r="B113" i="2"/>
  <c r="B109" i="2"/>
  <c r="B53" i="2"/>
  <c r="B41" i="2"/>
  <c r="B205" i="2"/>
  <c r="B192" i="2"/>
  <c r="B189" i="2"/>
  <c r="B176" i="2"/>
  <c r="B173" i="2"/>
  <c r="B160" i="2"/>
  <c r="B157" i="2"/>
  <c r="B144" i="2"/>
  <c r="B128" i="2"/>
  <c r="B112" i="2"/>
  <c r="B105" i="2"/>
  <c r="B73" i="2"/>
  <c r="AS18" i="4"/>
  <c r="AR18" i="4"/>
  <c r="J16" i="4"/>
  <c r="J15" i="4"/>
  <c r="J6" i="4"/>
  <c r="B204" i="2"/>
  <c r="B188" i="2"/>
  <c r="B172" i="2"/>
  <c r="B156" i="2"/>
  <c r="B140" i="2"/>
  <c r="B137" i="2"/>
  <c r="B133" i="2"/>
  <c r="B124" i="2"/>
  <c r="B121" i="2"/>
  <c r="B117" i="2"/>
  <c r="B108" i="2"/>
  <c r="B97" i="2"/>
  <c r="B69" i="2"/>
  <c r="B57" i="2"/>
  <c r="B37" i="2"/>
  <c r="B33" i="2"/>
  <c r="J3" i="4"/>
  <c r="B202" i="2"/>
  <c r="B194" i="2"/>
  <c r="B186" i="2"/>
  <c r="B178" i="2"/>
  <c r="B170" i="2"/>
  <c r="B162" i="2"/>
  <c r="B154" i="2"/>
  <c r="B146" i="2"/>
  <c r="B138" i="2"/>
  <c r="B130" i="2"/>
  <c r="B122" i="2"/>
  <c r="B114" i="2"/>
  <c r="B106" i="2"/>
  <c r="B98" i="2"/>
  <c r="B90" i="2"/>
  <c r="B82" i="2"/>
  <c r="B74" i="2"/>
  <c r="B66" i="2"/>
  <c r="B58" i="2"/>
  <c r="B50" i="2"/>
  <c r="B42" i="2"/>
  <c r="B34" i="2"/>
  <c r="B26" i="2"/>
  <c r="B18" i="2"/>
  <c r="B10" i="2"/>
  <c r="H2"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8" i="4"/>
  <c r="J7" i="4"/>
  <c r="J5" i="4"/>
  <c r="AQ15" i="4"/>
  <c r="AU15" i="4"/>
  <c r="AT15" i="4"/>
  <c r="Y15" i="4"/>
  <c r="X15" i="4"/>
  <c r="K15" i="4" s="1"/>
  <c r="BU3" i="4"/>
  <c r="BT3" i="4" s="1"/>
  <c r="BU15" i="4"/>
  <c r="L24" i="4"/>
  <c r="Y16" i="4"/>
  <c r="AR15"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H3" i="2" s="1"/>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U6" i="4"/>
  <c r="BU5" i="4"/>
  <c r="BU9" i="4"/>
  <c r="V24" i="4"/>
  <c r="V20" i="4"/>
  <c r="Y20" i="4" s="1"/>
  <c r="Y25" i="4" s="1"/>
  <c r="E15" i="4" l="1"/>
  <c r="J3" i="2"/>
  <c r="BW3"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D3" i="4"/>
  <c r="T33" i="4" s="1"/>
  <c r="D4" i="4"/>
  <c r="T34" i="4" s="1"/>
  <c r="AQ11" i="4"/>
  <c r="T41" i="4"/>
  <c r="AU11" i="4" s="1"/>
  <c r="AR11" i="4"/>
  <c r="X11" i="4"/>
  <c r="AT11" i="4"/>
  <c r="AS11" i="4"/>
  <c r="D5" i="4"/>
  <c r="T35" i="4" s="1"/>
  <c r="F12" i="4" l="1"/>
  <c r="H9" i="4"/>
  <c r="G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BV13" i="4"/>
  <c r="BV11" i="4"/>
  <c r="AR4" i="4"/>
  <c r="AQ4" i="4"/>
  <c r="AS4" i="4"/>
  <c r="AT4" i="4"/>
  <c r="X4" i="4"/>
  <c r="K4" i="4" s="1"/>
  <c r="AU4" i="4"/>
  <c r="Y4" i="4"/>
  <c r="F11" i="4"/>
  <c r="Y11" i="4"/>
  <c r="H11" i="4"/>
  <c r="E12" i="4"/>
  <c r="E14" i="4"/>
  <c r="F9" i="4"/>
  <c r="Y13" i="4"/>
  <c r="E13" i="4"/>
  <c r="AQ7" i="4"/>
  <c r="AS7" i="4"/>
  <c r="AR7" i="4"/>
  <c r="Y7" i="4"/>
  <c r="X7" i="4"/>
  <c r="K7" i="4" s="1"/>
  <c r="AU7" i="4"/>
  <c r="AT7" i="4"/>
  <c r="G11" i="4"/>
  <c r="AU9" i="4"/>
  <c r="H5" i="4" l="1"/>
  <c r="BV3" i="4"/>
  <c r="I3" i="4" s="1"/>
  <c r="BV9" i="4"/>
  <c r="BV6" i="4"/>
  <c r="BV7" i="4"/>
  <c r="BV10" i="4"/>
  <c r="I18" i="4" s="1"/>
  <c r="BV12" i="4"/>
  <c r="BV4" i="4"/>
  <c r="BV5" i="4"/>
  <c r="BV8" i="4"/>
  <c r="I7" i="4"/>
  <c r="H6" i="4"/>
  <c r="G5" i="4"/>
  <c r="H3" i="4"/>
  <c r="T38" i="4"/>
  <c r="U38" i="4"/>
  <c r="F7" i="4"/>
  <c r="H4" i="4"/>
  <c r="F4" i="4"/>
  <c r="G4" i="4"/>
  <c r="E4" i="4"/>
  <c r="F3" i="4"/>
  <c r="AT8" i="4"/>
  <c r="X8" i="4"/>
  <c r="K8" i="4" s="1"/>
  <c r="AQ8" i="4"/>
  <c r="AU8" i="4"/>
  <c r="Y19" i="4" s="1"/>
  <c r="I23" i="4" s="1"/>
  <c r="Y8" i="4"/>
  <c r="AR8" i="4"/>
  <c r="AS8" i="4"/>
  <c r="G8" i="4"/>
  <c r="I8" i="4"/>
  <c r="F5" i="4"/>
  <c r="K5" i="4"/>
  <c r="E7" i="4"/>
  <c r="H7" i="4"/>
  <c r="E6" i="4"/>
  <c r="G7" i="4"/>
  <c r="G3" i="4"/>
  <c r="K3" i="4"/>
  <c r="I14" i="4"/>
  <c r="I9" i="4"/>
  <c r="I11" i="4"/>
  <c r="I12" i="4"/>
  <c r="I13" i="4"/>
  <c r="I10" i="4"/>
  <c r="G6" i="4"/>
  <c r="K6" i="4"/>
  <c r="I6" i="4" l="1"/>
  <c r="I5" i="4"/>
  <c r="I4" i="4"/>
  <c r="F8" i="4"/>
  <c r="H8" i="4"/>
  <c r="E8" i="4"/>
</calcChain>
</file>

<file path=xl/sharedStrings.xml><?xml version="1.0" encoding="utf-8"?>
<sst xmlns="http://schemas.openxmlformats.org/spreadsheetml/2006/main" count="2807" uniqueCount="774">
  <si>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</si>
  <si>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</si>
  <si>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</si>
  <si>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</si>
  <si>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</si>
  <si>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</si>
  <si>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</si>
  <si>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</si>
  <si>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</si>
  <si>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</si>
  <si>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</si>
  <si>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</si>
  <si>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</si>
  <si>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</si>
  <si>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</si>
  <si>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</si>
  <si>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</si>
  <si>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</si>
  <si>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</si>
  <si>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</si>
  <si>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</si>
  <si>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</si>
  <si>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</si>
  <si>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</si>
  <si>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</si>
  <si>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</si>
  <si>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</si>
  <si>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</si>
  <si>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</si>
  <si>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</si>
  <si>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</si>
  <si>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</si>
  <si>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</si>
  <si>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</si>
  <si>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</si>
  <si>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</si>
  <si>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</si>
  <si>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</si>
  <si>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</si>
  <si>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</si>
  <si>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</si>
  <si>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</si>
  <si>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</si>
  <si>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</si>
  <si>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</si>
  <si>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</si>
  <si>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</si>
  <si>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</si>
  <si>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</si>
  <si>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</si>
  <si>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</si>
  <si>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</si>
  <si>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</si>
  <si>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</si>
  <si>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</si>
  <si>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</si>
  <si>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</si>
  <si>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</si>
  <si>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</si>
  <si>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</si>
  <si>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</si>
  <si>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</si>
  <si>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</si>
  <si>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</si>
  <si>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</si>
  <si>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</si>
  <si>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</si>
  <si>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</si>
  <si>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</si>
  <si>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</si>
  <si>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</si>
  <si>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</si>
  <si>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</si>
  <si>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</si>
  <si>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</si>
  <si>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</si>
  <si>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</si>
  <si>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</si>
  <si>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</si>
  <si>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</si>
  <si>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</si>
  <si>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</si>
  <si>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</si>
  <si>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</si>
  <si>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</si>
  <si>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</si>
  <si>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</si>
  <si>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</si>
  <si>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</si>
  <si>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</si>
  <si>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</si>
  <si>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</si>
  <si>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</si>
  <si>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</si>
  <si>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</si>
  <si>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</si>
  <si>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</si>
  <si>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</si>
  <si>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</si>
  <si>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</si>
  <si>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</si>
  <si>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</si>
  <si>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</si>
  <si>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</si>
  <si>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</si>
  <si>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</si>
  <si>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</si>
  <si>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</si>
  <si>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</si>
  <si>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</si>
  <si>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</si>
  <si>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</si>
  <si>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</si>
  <si>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</si>
  <si>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</si>
  <si>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</si>
  <si>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</si>
  <si>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</si>
  <si>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</si>
  <si>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</si>
  <si>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</si>
  <si>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</si>
  <si>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</si>
  <si>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</si>
  <si>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</si>
  <si>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</si>
  <si>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</si>
  <si>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</si>
  <si>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</si>
  <si>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</si>
  <si>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</si>
  <si>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</si>
  <si>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</si>
  <si>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</si>
  <si>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</si>
  <si>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</si>
  <si>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</si>
  <si>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</si>
  <si>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</si>
  <si>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</si>
  <si>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</si>
  <si>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</si>
  <si>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</si>
  <si>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</si>
  <si>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</si>
  <si>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</si>
  <si>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</si>
  <si>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</si>
  <si>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</si>
  <si>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</si>
  <si>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</si>
  <si>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</si>
  <si>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</si>
  <si>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</si>
  <si>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</si>
  <si>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</si>
  <si>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</si>
  <si>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</si>
  <si>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</si>
  <si>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</si>
  <si>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</si>
  <si>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</si>
  <si>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</si>
  <si>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</si>
  <si>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</si>
  <si>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</si>
  <si>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</si>
  <si>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</si>
  <si>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</si>
  <si>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</si>
  <si>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</si>
  <si>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</si>
  <si>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</si>
  <si>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</si>
  <si>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</si>
  <si>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</si>
  <si>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</si>
  <si>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</si>
  <si>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</si>
  <si>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</si>
  <si>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</si>
  <si>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</si>
  <si>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</si>
  <si>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</si>
  <si>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</si>
  <si>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</si>
  <si>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</si>
  <si>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</si>
  <si>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</si>
  <si>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</si>
  <si>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</si>
  <si>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</si>
  <si>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</si>
  <si>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</si>
  <si>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</si>
  <si>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</si>
  <si>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</si>
  <si>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</si>
  <si>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</si>
  <si>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</si>
  <si>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</si>
  <si>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</si>
  <si>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</si>
  <si>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</si>
  <si>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</si>
  <si>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</si>
  <si>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</si>
  <si>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</si>
  <si>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</si>
  <si>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</si>
  <si>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</si>
  <si>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</si>
  <si>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</si>
  <si>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</si>
  <si>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</si>
  <si>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</si>
  <si>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</si>
  <si>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</si>
  <si>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</si>
  <si>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</si>
  <si>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</si>
  <si>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</si>
  <si>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</si>
  <si>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</si>
  <si>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</si>
  <si>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</si>
  <si>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</si>
  <si>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</si>
  <si>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</si>
  <si>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</si>
  <si>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</si>
  <si>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</si>
  <si>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</si>
  <si>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</si>
  <si>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</si>
  <si>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</si>
  <si>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</si>
  <si>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</si>
  <si>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</si>
  <si>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</si>
  <si>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</si>
  <si>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</si>
  <si>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</si>
  <si>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</si>
  <si>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</si>
  <si>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</si>
  <si>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</si>
  <si>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</si>
  <si>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</si>
  <si>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</si>
  <si>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</si>
  <si>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</si>
  <si>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</si>
  <si>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</si>
  <si>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</si>
  <si>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</si>
  <si>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</si>
  <si>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</si>
  <si>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</si>
  <si>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</si>
  <si>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</si>
  <si>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</si>
  <si>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</si>
  <si>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</si>
  <si>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</si>
  <si>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</si>
  <si>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</si>
  <si>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</si>
  <si>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</si>
  <si>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</si>
  <si>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</si>
  <si>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</si>
  <si>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</si>
  <si>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</si>
  <si>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</si>
  <si>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</si>
  <si>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</si>
  <si>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</si>
  <si>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</si>
  <si>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</si>
  <si>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</si>
  <si>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</si>
  <si>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</si>
  <si>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</si>
  <si>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</si>
  <si>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</si>
  <si>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</si>
  <si>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</si>
  <si>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</si>
  <si>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</si>
  <si>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</si>
  <si>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</si>
  <si>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</si>
  <si>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</si>
  <si>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</si>
  <si>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</si>
  <si>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</si>
  <si>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</si>
  <si>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</si>
  <si>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</si>
  <si>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</si>
  <si>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</si>
  <si>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</si>
  <si>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</si>
  <si>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</si>
  <si>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</si>
  <si>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</si>
  <si>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</si>
  <si>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</si>
  <si>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</si>
  <si>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</si>
  <si>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</si>
  <si>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</si>
  <si>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</si>
  <si>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</si>
  <si>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</si>
  <si>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</si>
  <si>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</si>
  <si>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</si>
  <si>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</si>
  <si>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</si>
  <si>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</si>
  <si>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</si>
  <si>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</si>
  <si>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</si>
  <si>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</si>
  <si>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</si>
  <si>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</si>
  <si>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</si>
  <si>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</si>
  <si>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</si>
  <si>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</si>
  <si>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</si>
  <si>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</si>
  <si>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</si>
  <si>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</si>
  <si>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</si>
  <si>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</si>
  <si>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</si>
  <si>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</si>
  <si>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</si>
  <si>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</si>
  <si>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</si>
  <si>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</si>
  <si>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</si>
  <si>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</si>
  <si>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</si>
  <si>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</si>
  <si>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</si>
  <si>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</si>
  <si>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</si>
  <si>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</si>
  <si>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</si>
  <si>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</si>
  <si>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</si>
  <si>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</si>
  <si>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</si>
  <si>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</si>
  <si>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</si>
  <si>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</si>
  <si>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</si>
  <si>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</si>
  <si>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</si>
  <si>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</si>
  <si>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</si>
  <si>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</si>
  <si>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</si>
  <si>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</si>
  <si>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</si>
  <si>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</si>
  <si>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</si>
  <si>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</si>
  <si>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</si>
  <si>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</si>
  <si>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</si>
  <si>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</si>
  <si>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</si>
  <si>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</si>
  <si>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</si>
  <si>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</si>
  <si>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</si>
  <si>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</si>
  <si>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</si>
  <si>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</si>
  <si>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</si>
  <si>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</si>
  <si>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</si>
  <si>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</si>
  <si>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</si>
  <si>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</si>
  <si>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</si>
  <si>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</si>
  <si>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</si>
  <si>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</si>
  <si>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</si>
  <si>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</si>
  <si>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</si>
  <si>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</si>
  <si>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</si>
  <si>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</si>
  <si>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</si>
  <si>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</si>
  <si>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</si>
  <si>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</si>
  <si>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</si>
  <si>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</si>
  <si>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</si>
  <si>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</si>
  <si>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</si>
  <si>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</si>
  <si>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</si>
  <si>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</si>
  <si>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</si>
  <si>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</si>
  <si>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</si>
  <si>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</si>
  <si>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</si>
  <si>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</si>
  <si>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</si>
  <si>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</si>
  <si>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</si>
  <si>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</si>
  <si>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</si>
  <si>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</si>
  <si>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</si>
  <si>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</si>
  <si>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</si>
  <si>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</si>
  <si>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</si>
  <si>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</si>
  <si>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</si>
  <si>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</si>
  <si>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</si>
  <si>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</si>
  <si>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</si>
  <si>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</si>
  <si>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</si>
  <si>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</si>
  <si>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</si>
  <si>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</si>
  <si>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</si>
  <si>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</si>
  <si>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</si>
  <si>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</si>
  <si>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</si>
  <si>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</si>
  <si>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</si>
  <si>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</si>
  <si>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</si>
  <si>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</si>
  <si>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</si>
  <si>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</si>
  <si>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</si>
  <si>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</si>
  <si>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</si>
  <si>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</si>
  <si>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</si>
  <si>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</si>
  <si>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</si>
  <si>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</si>
  <si>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</si>
  <si>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</si>
  <si>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</si>
  <si>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</si>
  <si>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</si>
  <si>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</si>
  <si>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</si>
  <si>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</si>
  <si>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</si>
  <si>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</si>
  <si>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</si>
  <si>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</si>
  <si>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</si>
  <si>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</si>
  <si>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</si>
  <si>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</si>
  <si>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</si>
  <si>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</si>
  <si>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</si>
  <si>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</si>
  <si>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</si>
  <si>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</si>
  <si>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</si>
  <si>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</si>
  <si>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</si>
  <si>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</si>
  <si>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</si>
  <si>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</si>
  <si>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</si>
  <si>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</si>
  <si>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</si>
  <si>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</si>
  <si>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</si>
  <si>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</si>
  <si>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</si>
  <si>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</si>
  <si>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</si>
  <si>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</si>
  <si>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</si>
  <si>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</si>
  <si>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</si>
  <si>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</si>
  <si>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</si>
  <si>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</si>
  <si>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</si>
  <si>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</si>
  <si>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</si>
  <si>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</si>
  <si>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</si>
  <si>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</si>
  <si>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</si>
  <si>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</si>
  <si>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</si>
  <si>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</si>
  <si>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</si>
  <si>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</si>
  <si>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</si>
  <si>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</si>
  <si>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</si>
  <si>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</si>
  <si>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</si>
  <si>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</si>
  <si>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</si>
  <si>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</si>
  <si>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</si>
  <si>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</si>
  <si>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</si>
  <si>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</si>
  <si>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</si>
  <si>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</si>
  <si>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</si>
  <si>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</si>
  <si>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</si>
  <si>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</si>
  <si>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</si>
  <si>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</si>
  <si>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</si>
  <si>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</si>
  <si>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</si>
  <si>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</si>
  <si>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</si>
  <si>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</si>
  <si>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</si>
  <si>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</si>
  <si>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</si>
  <si>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</si>
  <si>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</si>
  <si>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</si>
  <si>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</si>
  <si>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</si>
  <si>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</si>
  <si>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</si>
  <si>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</si>
  <si>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</si>
  <si>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</si>
  <si>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</si>
  <si>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</si>
  <si>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</si>
  <si>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</si>
  <si>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</si>
  <si>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</si>
  <si>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</si>
  <si>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</si>
  <si>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</si>
  <si>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</si>
  <si>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</si>
  <si>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</si>
  <si>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</si>
  <si>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</si>
  <si>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</si>
  <si>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</si>
  <si>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</si>
  <si>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</si>
  <si>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</si>
  <si>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</si>
  <si>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</si>
  <si>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</si>
  <si>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</si>
  <si>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</si>
  <si>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</si>
  <si>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</si>
  <si>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</si>
  <si>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</si>
  <si>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</si>
  <si>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</si>
  <si>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</si>
  <si>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</si>
  <si>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</si>
  <si>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</si>
  <si>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</si>
  <si>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</si>
  <si>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</si>
  <si>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</si>
  <si>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</si>
  <si>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</si>
  <si>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</si>
  <si>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</si>
  <si>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</si>
  <si>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</si>
  <si>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</si>
  <si>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</si>
  <si>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</si>
  <si>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</si>
  <si>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</si>
  <si>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</si>
  <si>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</si>
  <si>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</si>
  <si>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</si>
  <si>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</si>
  <si>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</si>
  <si>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</si>
  <si>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</si>
  <si>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</si>
  <si>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</si>
  <si>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</si>
  <si>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</si>
  <si>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</si>
  <si>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</si>
  <si>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</si>
  <si>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</si>
  <si>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</si>
  <si>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</si>
  <si>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</si>
  <si>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</si>
  <si>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</si>
  <si>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</si>
  <si>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</si>
  <si>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</si>
  <si>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</si>
  <si>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</si>
  <si>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</si>
  <si>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</si>
  <si>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</si>
  <si>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</si>
  <si>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</si>
  <si>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</si>
  <si>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</si>
  <si>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</si>
  <si>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</si>
  <si>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</si>
  <si>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</si>
  <si>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</si>
  <si>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</si>
  <si>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</si>
  <si>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</si>
  <si>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</si>
  <si>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</si>
  <si>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</si>
  <si>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</si>
  <si>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</si>
  <si>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</si>
  <si>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</si>
  <si>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</si>
  <si>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</si>
  <si>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</si>
  <si>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</si>
  <si>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</si>
  <si>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</si>
  <si>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</si>
  <si>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</si>
  <si>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</si>
  <si>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</si>
  <si>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</si>
  <si>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</si>
  <si>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</si>
  <si>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</si>
  <si>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</si>
  <si>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</si>
  <si>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</si>
  <si>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</si>
  <si>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</si>
  <si>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</si>
  <si>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</si>
  <si>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</si>
  <si>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</si>
  <si>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</si>
  <si>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</si>
  <si>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</si>
  <si>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</si>
  <si>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</si>
  <si>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</si>
  <si>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</si>
  <si>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</si>
  <si>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</si>
  <si>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</si>
  <si>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</si>
  <si>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</si>
  <si>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</si>
  <si>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</si>
  <si>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</si>
  <si>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</si>
  <si>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</si>
  <si>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</si>
  <si>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</si>
  <si>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</si>
  <si>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</si>
  <si>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</si>
  <si>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</si>
  <si>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</si>
  <si>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</si>
  <si>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</si>
  <si>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</si>
  <si>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</si>
  <si>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</si>
  <si>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</si>
  <si>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</si>
  <si>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</si>
  <si>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</si>
  <si>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</si>
  <si>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</si>
  <si>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</si>
  <si>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</si>
  <si>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</si>
  <si>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</si>
  <si>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</si>
  <si>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</si>
  <si>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</si>
  <si>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</si>
  <si>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</si>
  <si>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</si>
  <si>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</si>
  <si>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</si>
  <si>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</si>
  <si>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</si>
  <si>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</si>
  <si>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</si>
  <si>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</si>
  <si>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</si>
  <si>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</si>
  <si>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</si>
  <si>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</si>
  <si>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</si>
  <si>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</si>
  <si>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</si>
  <si>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</si>
  <si>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</si>
  <si>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</si>
  <si>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</si>
  <si>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</si>
  <si>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</si>
  <si>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</si>
  <si>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</si>
  <si>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</si>
  <si>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</si>
  <si>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</si>
  <si>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</si>
  <si>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</si>
  <si>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</si>
  <si>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</si>
  <si>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</si>
  <si>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</si>
  <si>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</si>
  <si>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</si>
  <si>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</si>
  <si>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</si>
  <si>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</si>
  <si>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</si>
  <si>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</si>
  <si>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</si>
  <si>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</si>
  <si>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East Aros Blue Bombers</t>
  </si>
  <si>
    <t>Arnold</t>
  </si>
  <si>
    <t>Sylvester</t>
  </si>
  <si>
    <t>Bruce</t>
  </si>
  <si>
    <t>Jean-Claude</t>
  </si>
  <si>
    <t>Stomper</t>
  </si>
  <si>
    <t>Thumper</t>
  </si>
  <si>
    <t>Gripper</t>
  </si>
  <si>
    <t>Smasher</t>
  </si>
  <si>
    <t>Ripper</t>
  </si>
  <si>
    <t>Crusher</t>
  </si>
  <si>
    <t>Masher</t>
  </si>
  <si>
    <t>Bully</t>
  </si>
  <si>
    <t>Dave "Thadrin" Munro. NAF nr: 219. Team : Better than Valen.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</si>
</sst>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4"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3"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6"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9" val="0"/>
</file>

<file path=xl/ctrlProps/ctrlProp36.xml><?xml version="1.0" encoding="utf-8"?>
<formControlPr xmlns="http://schemas.microsoft.com/office/spreadsheetml/2009/9/main" objectType="Drop" dropLines="20" dropStyle="combo" dx="16" fmlaLink="$AJ$10" fmlaRange="$AQ$32:$AQ$87" noThreeD="1" sel="8" val="0"/>
</file>

<file path=xl/ctrlProps/ctrlProp37.xml><?xml version="1.0" encoding="utf-8"?>
<formControlPr xmlns="http://schemas.microsoft.com/office/spreadsheetml/2009/9/main" objectType="Drop" dropLines="20" dropStyle="combo" dx="16" fmlaLink="$AJ$9" fmlaRange="$AQ$32:$AQ$87" noThreeD="1" sel="8"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6" val="0"/>
</file>

<file path=xl/ctrlProps/ctrlProp42.xml><?xml version="1.0" encoding="utf-8"?>
<formControlPr xmlns="http://schemas.microsoft.com/office/spreadsheetml/2009/9/main" objectType="Drop" dropLines="20" dropStyle="combo" dx="16" fmlaLink="$AJ$4" fmlaRange="$AQ$32:$AQ$87" noThreeD="1" sel="6" val="0"/>
</file>

<file path=xl/ctrlProps/ctrlProp43.xml><?xml version="1.0" encoding="utf-8"?>
<formControlPr xmlns="http://schemas.microsoft.com/office/spreadsheetml/2009/9/main" objectType="Drop" dropLines="20" dropStyle="combo" dx="16" fmlaLink="$AJ$3" fmlaRange="$AQ$32:$AQ$87" noThreeD="1" sel="17" val="5"/>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1"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Beastman</v>
      </c>
      <c r="BU2" s="141" t="str">
        <f>HLOOKUP(I$21,BZ$2:CW$16,2,FALSE)</f>
        <v>Beastman</v>
      </c>
      <c r="BV2" s="25">
        <f t="shared" ref="BV2:BV14" si="2">IF(BU2=0,"",COUNTIF($D$3:$D$18,BU2))</f>
        <v>7</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761</v>
      </c>
      <c r="D3" s="8" t="str">
        <f t="shared" ref="D3:D18" si="4">IF(AP3&lt;=1,"",VLOOKUP(AP3,BS:BT,2,FALSE))</f>
        <v>Chaos Warrior</v>
      </c>
      <c r="E3" s="9">
        <f t="shared" ref="E3:E18" si="5">IF(D3&lt;&gt;"",IF(X3="Star",VLOOKUP(D3,$AX:$BD,2,FALSE),VLOOKUP(D3,$AX:$BD,2,FALSE)+N3+IF(AJ3=2,1)+IF(AK3=2,1)+IF(AL3=2,1)+IF(AM3=2,1)+IF(AN3=2,1)+IF(AO3=2,1)),"")</f>
        <v>5</v>
      </c>
      <c r="F3" s="10">
        <f t="shared" ref="F3:F18" si="6">IF(D3&lt;&gt;"",IF(X3="Star",VLOOKUP(D3,$AX:$BD,3,FALSE),VLOOKUP(D3,$AX:$BD,3,FALSE)+O3+IF(AJ3=5,1)+IF(AK3=5,1)+IF(AL3=5,1)+IF(AM3=5,1)+IF(AN3=5,1)+IF(AO3=5,1)),"")</f>
        <v>4</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f t="shared" ref="I3:I18" si="9">IF(D3="","",IF(VLOOKUP(D3,$BT$2:$BW$14,3,FALSE)&gt;VLOOKUP(D3,$BT$2:$BW$14,4,FALSE),"Player type quantity surpassed",VLOOKUP(D3,$AX:$BD,6,FALSE)))</f>
        <v>0</v>
      </c>
      <c r="J3" s="282" t="str">
        <f>AB3&amp;AC3&amp;AD3&amp;AE3&amp;AF3&amp;AG3&amp;IF(AH3&lt;&gt;"",IF(AB3&amp;AC3&amp;AD3&amp;AE3&amp;AF3&amp;AG3&lt;&gt;"",", ","")&amp;AH3,"")</f>
        <v>Sure Hands</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120000</v>
      </c>
      <c r="Z3" s="244"/>
      <c r="AA3" s="266"/>
      <c r="AB3" s="286" t="str">
        <f t="shared" ref="AB3:AB18" si="13">IF(AJ3&gt;1,VLOOKUP(AJ3,$AO$32:$AQ$87,3),"")</f>
        <v>Sure Hands</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17</v>
      </c>
      <c r="AK3" s="283">
        <v>1</v>
      </c>
      <c r="AL3" s="283">
        <v>1</v>
      </c>
      <c r="AM3" s="283">
        <v>1</v>
      </c>
      <c r="AN3" s="283">
        <v>1</v>
      </c>
      <c r="AO3" s="283">
        <v>1</v>
      </c>
      <c r="AP3" s="37">
        <v>3</v>
      </c>
      <c r="AQ3" s="32">
        <f t="shared" ref="AQ3:AQ18" si="19">VLOOKUP(D3,$AX:$BD,2,FALSE)</f>
        <v>5</v>
      </c>
      <c r="AR3" s="32">
        <f t="shared" ref="AR3:AR18" si="20">VLOOKUP(D3,$AX:$BD,3,FALSE)</f>
        <v>4</v>
      </c>
      <c r="AS3" s="32">
        <f t="shared" ref="AS3:AS18" si="21">VLOOKUP(D3,$AX:$BD,4,FALSE)</f>
        <v>3</v>
      </c>
      <c r="AT3" s="32">
        <f t="shared" ref="AT3:AT18" si="22">VLOOKUP(D3,$AX:$BD,5,FALSE)</f>
        <v>9</v>
      </c>
      <c r="AU3" s="217">
        <f t="shared" ref="AU3:AU18" si="23">IF(L3&lt;&gt;"",0,(IF(D3&lt;&gt;"",VLOOKUP(D3,AX:BD,7,FALSE)+(Z3+T33+U33+V33+W33+X33+Y33)*1000,0)))</f>
        <v>120000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Warrior</v>
      </c>
      <c r="BU3" s="141" t="str">
        <f>HLOOKUP(I$21,BZ$2:CW$16,3,FALSE)</f>
        <v>Chaos Warrior</v>
      </c>
      <c r="BV3" s="25">
        <f t="shared" si="2"/>
        <v>4</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Chaos Warrior</v>
      </c>
      <c r="E4" s="9">
        <f t="shared" si="5"/>
        <v>5</v>
      </c>
      <c r="F4" s="10">
        <f t="shared" si="6"/>
        <v>4</v>
      </c>
      <c r="G4" s="11">
        <f t="shared" si="7"/>
        <v>3</v>
      </c>
      <c r="H4" s="12">
        <f t="shared" si="8"/>
        <v>9</v>
      </c>
      <c r="I4" s="201">
        <f t="shared" si="9"/>
        <v>0</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3</v>
      </c>
      <c r="AQ4" s="32">
        <f t="shared" si="19"/>
        <v>5</v>
      </c>
      <c r="AR4" s="32">
        <f t="shared" si="20"/>
        <v>4</v>
      </c>
      <c r="AS4" s="32">
        <f t="shared" si="21"/>
        <v>3</v>
      </c>
      <c r="AT4" s="32">
        <f t="shared" si="22"/>
        <v>9</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Chaos Minotaur</v>
      </c>
      <c r="BU4" s="141" t="str">
        <f>HLOOKUP(I$21,BZ$2:CW$16,4,FALSE)</f>
        <v>Chaos Minotaur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762</v>
      </c>
      <c r="D5" s="8" t="str">
        <f t="shared" si="4"/>
        <v>Chaos Warrior</v>
      </c>
      <c r="E5" s="9">
        <f t="shared" si="5"/>
        <v>5</v>
      </c>
      <c r="F5" s="10">
        <f t="shared" si="6"/>
        <v>4</v>
      </c>
      <c r="G5" s="11">
        <f t="shared" si="7"/>
        <v>3</v>
      </c>
      <c r="H5" s="12">
        <f t="shared" si="8"/>
        <v>9</v>
      </c>
      <c r="I5" s="201">
        <f t="shared" si="9"/>
        <v>0</v>
      </c>
      <c r="J5" s="282" t="str">
        <f t="shared" si="24"/>
        <v>Block</v>
      </c>
      <c r="K5" s="13" t="str">
        <f t="shared" si="10"/>
        <v/>
      </c>
      <c r="L5" s="116"/>
      <c r="M5" s="116"/>
      <c r="N5" s="117"/>
      <c r="O5" s="118"/>
      <c r="P5" s="119"/>
      <c r="Q5" s="120"/>
      <c r="R5" s="121"/>
      <c r="S5" s="122"/>
      <c r="T5" s="121"/>
      <c r="U5" s="122"/>
      <c r="V5" s="123"/>
      <c r="W5" s="124"/>
      <c r="X5" s="211">
        <f t="shared" si="11"/>
        <v>0</v>
      </c>
      <c r="Y5" s="128">
        <f t="shared" si="12"/>
        <v>120000</v>
      </c>
      <c r="Z5" s="244"/>
      <c r="AA5" s="266"/>
      <c r="AB5" s="286" t="str">
        <f t="shared" si="13"/>
        <v>Block</v>
      </c>
      <c r="AC5" s="286" t="str">
        <f t="shared" si="14"/>
        <v/>
      </c>
      <c r="AD5" s="286" t="str">
        <f t="shared" si="15"/>
        <v/>
      </c>
      <c r="AE5" s="286" t="str">
        <f t="shared" si="16"/>
        <v/>
      </c>
      <c r="AF5" s="286" t="str">
        <f t="shared" si="17"/>
        <v/>
      </c>
      <c r="AG5" s="286" t="str">
        <f t="shared" si="18"/>
        <v/>
      </c>
      <c r="AH5" s="302"/>
      <c r="AI5" s="231"/>
      <c r="AJ5" s="283">
        <v>6</v>
      </c>
      <c r="AK5" s="283">
        <v>1</v>
      </c>
      <c r="AL5" s="283">
        <v>1</v>
      </c>
      <c r="AM5" s="283">
        <v>1</v>
      </c>
      <c r="AN5" s="283">
        <v>1</v>
      </c>
      <c r="AO5" s="283">
        <v>1</v>
      </c>
      <c r="AP5" s="37">
        <v>3</v>
      </c>
      <c r="AQ5" s="32">
        <f t="shared" si="19"/>
        <v>5</v>
      </c>
      <c r="AR5" s="32">
        <f t="shared" si="20"/>
        <v>4</v>
      </c>
      <c r="AS5" s="32">
        <f t="shared" si="21"/>
        <v>3</v>
      </c>
      <c r="AT5" s="32">
        <f t="shared" si="22"/>
        <v>9</v>
      </c>
      <c r="AU5" s="217">
        <f t="shared" si="23"/>
        <v>120000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*Brick Far’th &amp; Grotty</v>
      </c>
      <c r="BU5" s="141" t="str">
        <f>HLOOKUP(I$21,BZ$2:CW$16,5,FALSE)</f>
        <v>*Brick Far’th &amp; Grotty</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764</v>
      </c>
      <c r="D6" s="8" t="str">
        <f t="shared" si="4"/>
        <v>Chaos Warrior</v>
      </c>
      <c r="E6" s="9">
        <f t="shared" si="5"/>
        <v>5</v>
      </c>
      <c r="F6" s="10">
        <f t="shared" si="6"/>
        <v>4</v>
      </c>
      <c r="G6" s="11">
        <f t="shared" si="7"/>
        <v>3</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120000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5</v>
      </c>
      <c r="AR6" s="32">
        <f t="shared" si="20"/>
        <v>4</v>
      </c>
      <c r="AS6" s="32">
        <f t="shared" si="21"/>
        <v>3</v>
      </c>
      <c r="AT6" s="32">
        <f t="shared" si="22"/>
        <v>9</v>
      </c>
      <c r="AU6" s="217">
        <f t="shared" si="23"/>
        <v>120000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*Max Spleenripper </v>
      </c>
      <c r="BU6" s="141" t="str">
        <f>HLOOKUP(I$21,BZ$2:CW$16,6,FALSE)</f>
        <v xml:space="preserve">*Max Spleenripper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*Lord Borak</v>
      </c>
      <c r="BU7" s="141" t="str">
        <f>HLOOKUP(I$21,BZ$2:CW$16,7,FALSE)</f>
        <v>*Lord Borak</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765</v>
      </c>
      <c r="D9" s="8" t="str">
        <f t="shared" si="4"/>
        <v>Beastman</v>
      </c>
      <c r="E9" s="9">
        <f t="shared" si="5"/>
        <v>6</v>
      </c>
      <c r="F9" s="10">
        <f t="shared" si="6"/>
        <v>3</v>
      </c>
      <c r="G9" s="11">
        <f t="shared" si="7"/>
        <v>3</v>
      </c>
      <c r="H9" s="12">
        <f t="shared" si="8"/>
        <v>8</v>
      </c>
      <c r="I9" s="201" t="str">
        <f t="shared" si="9"/>
        <v>Horns</v>
      </c>
      <c r="J9" s="282" t="str">
        <f t="shared" si="24"/>
        <v>Dirty Player</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Dirty Player</v>
      </c>
      <c r="AC9" s="286" t="str">
        <f t="shared" si="14"/>
        <v/>
      </c>
      <c r="AD9" s="286" t="str">
        <f t="shared" si="15"/>
        <v/>
      </c>
      <c r="AE9" s="286" t="str">
        <f t="shared" si="16"/>
        <v/>
      </c>
      <c r="AF9" s="286" t="str">
        <f t="shared" si="17"/>
        <v/>
      </c>
      <c r="AG9" s="286" t="str">
        <f t="shared" si="18"/>
        <v/>
      </c>
      <c r="AH9" s="302"/>
      <c r="AI9" s="231"/>
      <c r="AJ9" s="283">
        <v>8</v>
      </c>
      <c r="AK9" s="283">
        <v>1</v>
      </c>
      <c r="AL9" s="283">
        <v>1</v>
      </c>
      <c r="AM9" s="283">
        <v>1</v>
      </c>
      <c r="AN9" s="283">
        <v>1</v>
      </c>
      <c r="AO9" s="283">
        <v>1</v>
      </c>
      <c r="AP9" s="37">
        <v>2</v>
      </c>
      <c r="AQ9" s="32">
        <f t="shared" si="19"/>
        <v>6</v>
      </c>
      <c r="AR9" s="32">
        <f t="shared" si="20"/>
        <v>3</v>
      </c>
      <c r="AS9" s="32">
        <f t="shared" si="21"/>
        <v>3</v>
      </c>
      <c r="AT9" s="32">
        <f t="shared" si="22"/>
        <v>8</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*Morg 'n' Thorg</v>
      </c>
      <c r="BU9" s="141" t="str">
        <f>HLOOKUP(I$21,BZ$2:CW$16,9,FALSE)</f>
        <v>*Morg 'n' Thorg</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766</v>
      </c>
      <c r="D10" s="8" t="str">
        <f t="shared" si="4"/>
        <v>Beastman</v>
      </c>
      <c r="E10" s="9">
        <f t="shared" si="5"/>
        <v>6</v>
      </c>
      <c r="F10" s="10">
        <f t="shared" si="6"/>
        <v>3</v>
      </c>
      <c r="G10" s="11">
        <f t="shared" si="7"/>
        <v>3</v>
      </c>
      <c r="H10" s="12">
        <f t="shared" si="8"/>
        <v>8</v>
      </c>
      <c r="I10" s="201" t="str">
        <f t="shared" si="9"/>
        <v>Horns</v>
      </c>
      <c r="J10" s="282" t="str">
        <f t="shared" si="24"/>
        <v>Dirty Player</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Dirty Player</v>
      </c>
      <c r="AC10" s="286" t="str">
        <f t="shared" si="14"/>
        <v/>
      </c>
      <c r="AD10" s="286" t="str">
        <f t="shared" si="15"/>
        <v/>
      </c>
      <c r="AE10" s="286" t="str">
        <f t="shared" si="16"/>
        <v/>
      </c>
      <c r="AF10" s="286" t="str">
        <f t="shared" si="17"/>
        <v/>
      </c>
      <c r="AG10" s="286" t="str">
        <f t="shared" si="18"/>
        <v/>
      </c>
      <c r="AH10" s="302"/>
      <c r="AI10" s="231"/>
      <c r="AJ10" s="283">
        <v>8</v>
      </c>
      <c r="AK10" s="283">
        <v>1</v>
      </c>
      <c r="AL10" s="283">
        <v>1</v>
      </c>
      <c r="AM10" s="283">
        <v>1</v>
      </c>
      <c r="AN10" s="283">
        <v>1</v>
      </c>
      <c r="AO10" s="283">
        <v>1</v>
      </c>
      <c r="AP10" s="37">
        <v>2</v>
      </c>
      <c r="AQ10" s="32">
        <f t="shared" si="19"/>
        <v>6</v>
      </c>
      <c r="AR10" s="32">
        <f t="shared" si="20"/>
        <v>3</v>
      </c>
      <c r="AS10" s="32">
        <f t="shared" si="21"/>
        <v>3</v>
      </c>
      <c r="AT10" s="32">
        <f t="shared" si="22"/>
        <v>8</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*Lewdgrip Whiparm</v>
      </c>
      <c r="BU10" s="141" t="str">
        <f>HLOOKUP(I$21,BZ$2:CW$16,10,FALSE)</f>
        <v>*Lewdgrip Whiparm</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767</v>
      </c>
      <c r="D11" s="8" t="str">
        <f t="shared" si="4"/>
        <v>Beastman</v>
      </c>
      <c r="E11" s="9">
        <f t="shared" si="5"/>
        <v>6</v>
      </c>
      <c r="F11" s="10">
        <f t="shared" si="6"/>
        <v>3</v>
      </c>
      <c r="G11" s="11">
        <f t="shared" si="7"/>
        <v>3</v>
      </c>
      <c r="H11" s="12">
        <f t="shared" si="8"/>
        <v>8</v>
      </c>
      <c r="I11" s="201" t="str">
        <f t="shared" si="9"/>
        <v>Horns</v>
      </c>
      <c r="J11" s="282" t="str">
        <f t="shared" si="24"/>
        <v>Wrestle</v>
      </c>
      <c r="K11" s="13" t="str">
        <f t="shared" si="10"/>
        <v/>
      </c>
      <c r="L11" s="116"/>
      <c r="M11" s="116"/>
      <c r="N11" s="117"/>
      <c r="O11" s="118"/>
      <c r="P11" s="119"/>
      <c r="Q11" s="120"/>
      <c r="R11" s="121"/>
      <c r="S11" s="122"/>
      <c r="T11" s="121"/>
      <c r="U11" s="122"/>
      <c r="V11" s="123"/>
      <c r="W11" s="124"/>
      <c r="X11" s="211">
        <f t="shared" si="11"/>
        <v>0</v>
      </c>
      <c r="Y11" s="128">
        <f t="shared" si="12"/>
        <v>80000</v>
      </c>
      <c r="Z11" s="244"/>
      <c r="AA11" s="266"/>
      <c r="AB11" s="286" t="str">
        <f t="shared" si="13"/>
        <v>Wrestle</v>
      </c>
      <c r="AC11" s="286" t="str">
        <f t="shared" si="14"/>
        <v/>
      </c>
      <c r="AD11" s="286" t="str">
        <f t="shared" si="15"/>
        <v/>
      </c>
      <c r="AE11" s="286" t="str">
        <f t="shared" si="16"/>
        <v/>
      </c>
      <c r="AF11" s="286" t="str">
        <f t="shared" si="17"/>
        <v/>
      </c>
      <c r="AG11" s="286" t="str">
        <f t="shared" si="18"/>
        <v/>
      </c>
      <c r="AH11" s="302"/>
      <c r="AI11" s="231"/>
      <c r="AJ11" s="283">
        <v>19</v>
      </c>
      <c r="AK11" s="283">
        <v>1</v>
      </c>
      <c r="AL11" s="283">
        <v>1</v>
      </c>
      <c r="AM11" s="283">
        <v>1</v>
      </c>
      <c r="AN11" s="283">
        <v>1</v>
      </c>
      <c r="AO11" s="283">
        <v>1</v>
      </c>
      <c r="AP11" s="37">
        <v>2</v>
      </c>
      <c r="AQ11" s="32">
        <f t="shared" si="19"/>
        <v>6</v>
      </c>
      <c r="AR11" s="32">
        <f t="shared" si="20"/>
        <v>3</v>
      </c>
      <c r="AS11" s="32">
        <f t="shared" si="21"/>
        <v>3</v>
      </c>
      <c r="AT11" s="32">
        <f t="shared" si="22"/>
        <v>8</v>
      </c>
      <c r="AU11" s="217">
        <f t="shared" si="23"/>
        <v>80000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Chaos journeyman</v>
      </c>
      <c r="BU11" s="141" t="str">
        <f>HLOOKUP(I$21,BZ$2:CW$16,11,FALSE)</f>
        <v>Chaos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768</v>
      </c>
      <c r="D12" s="8" t="str">
        <f t="shared" si="4"/>
        <v>Beastman</v>
      </c>
      <c r="E12" s="9">
        <f t="shared" si="5"/>
        <v>6</v>
      </c>
      <c r="F12" s="10">
        <f t="shared" si="6"/>
        <v>3</v>
      </c>
      <c r="G12" s="11">
        <f t="shared" si="7"/>
        <v>3</v>
      </c>
      <c r="H12" s="12">
        <f t="shared" si="8"/>
        <v>8</v>
      </c>
      <c r="I12" s="201" t="str">
        <f t="shared" si="9"/>
        <v>Horns</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8</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769</v>
      </c>
      <c r="D13" s="8" t="str">
        <f t="shared" si="4"/>
        <v>Beastman</v>
      </c>
      <c r="E13" s="9">
        <f t="shared" si="5"/>
        <v>6</v>
      </c>
      <c r="F13" s="10">
        <f t="shared" si="6"/>
        <v>3</v>
      </c>
      <c r="G13" s="11">
        <f t="shared" si="7"/>
        <v>3</v>
      </c>
      <c r="H13" s="12">
        <f t="shared" si="8"/>
        <v>8</v>
      </c>
      <c r="I13" s="201" t="str">
        <f t="shared" si="9"/>
        <v>Horns</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8</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t="s">
        <v>770</v>
      </c>
      <c r="D14" s="8" t="str">
        <f t="shared" si="4"/>
        <v>Beastman</v>
      </c>
      <c r="E14" s="9">
        <f t="shared" si="5"/>
        <v>6</v>
      </c>
      <c r="F14" s="10">
        <f t="shared" si="6"/>
        <v>3</v>
      </c>
      <c r="G14" s="11">
        <f t="shared" si="7"/>
        <v>3</v>
      </c>
      <c r="H14" s="12">
        <f t="shared" si="8"/>
        <v>8</v>
      </c>
      <c r="I14" s="201" t="str">
        <f t="shared" si="9"/>
        <v>Horns</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60000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8</v>
      </c>
      <c r="AU14" s="217">
        <f t="shared" si="23"/>
        <v>60000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t="s">
        <v>771</v>
      </c>
      <c r="D15" s="8" t="str">
        <f t="shared" si="4"/>
        <v>Beastman</v>
      </c>
      <c r="E15" s="9">
        <f t="shared" si="5"/>
        <v>6</v>
      </c>
      <c r="F15" s="10">
        <f t="shared" si="6"/>
        <v>3</v>
      </c>
      <c r="G15" s="11">
        <f t="shared" si="7"/>
        <v>3</v>
      </c>
      <c r="H15" s="12">
        <f t="shared" si="8"/>
        <v>8</v>
      </c>
      <c r="I15" s="201" t="str">
        <f t="shared" si="9"/>
        <v>Horns</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60000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8</v>
      </c>
      <c r="AU15" s="217">
        <f t="shared" si="23"/>
        <v>60000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t="s">
        <v>772</v>
      </c>
      <c r="D18" s="8" t="str">
        <f t="shared" si="4"/>
        <v>Chaos Minotaur</v>
      </c>
      <c r="E18" s="9">
        <f t="shared" si="5"/>
        <v>5</v>
      </c>
      <c r="F18" s="10">
        <f t="shared" si="6"/>
        <v>5</v>
      </c>
      <c r="G18" s="11">
        <f t="shared" si="7"/>
        <v>2</v>
      </c>
      <c r="H18" s="12">
        <f t="shared" si="8"/>
        <v>8</v>
      </c>
      <c r="I18" s="201" t="str">
        <f t="shared" si="9"/>
        <v>Loner, Frenzy, Horns, Mighty Blow, Thick Skull, Wild Animal</v>
      </c>
      <c r="J18" s="282" t="str">
        <f t="shared" si="24"/>
        <v>Block</v>
      </c>
      <c r="K18" s="13" t="str">
        <f t="shared" si="10"/>
        <v/>
      </c>
      <c r="L18" s="116"/>
      <c r="M18" s="116"/>
      <c r="N18" s="117"/>
      <c r="O18" s="118"/>
      <c r="P18" s="119"/>
      <c r="Q18" s="120"/>
      <c r="R18" s="121"/>
      <c r="S18" s="122"/>
      <c r="T18" s="121"/>
      <c r="U18" s="122"/>
      <c r="V18" s="123"/>
      <c r="W18" s="124"/>
      <c r="X18" s="211">
        <f t="shared" si="11"/>
        <v>0</v>
      </c>
      <c r="Y18" s="128">
        <f t="shared" si="12"/>
        <v>180000</v>
      </c>
      <c r="Z18" s="244"/>
      <c r="AA18" s="266"/>
      <c r="AB18" s="286" t="str">
        <f t="shared" si="13"/>
        <v>Block</v>
      </c>
      <c r="AC18" s="286" t="str">
        <f t="shared" si="14"/>
        <v/>
      </c>
      <c r="AD18" s="286" t="str">
        <f t="shared" si="15"/>
        <v/>
      </c>
      <c r="AE18" s="286" t="str">
        <f t="shared" si="16"/>
        <v/>
      </c>
      <c r="AF18" s="286" t="str">
        <f t="shared" si="17"/>
        <v/>
      </c>
      <c r="AG18" s="286" t="str">
        <f t="shared" si="18"/>
        <v/>
      </c>
      <c r="AH18" s="302"/>
      <c r="AI18" s="231"/>
      <c r="AJ18" s="283">
        <v>6</v>
      </c>
      <c r="AK18" s="283">
        <v>1</v>
      </c>
      <c r="AL18" s="283">
        <v>1</v>
      </c>
      <c r="AM18" s="283">
        <v>1</v>
      </c>
      <c r="AN18" s="283">
        <v>1</v>
      </c>
      <c r="AO18" s="283">
        <v>1</v>
      </c>
      <c r="AP18" s="37">
        <v>4</v>
      </c>
      <c r="AQ18" s="32">
        <f t="shared" si="19"/>
        <v>5</v>
      </c>
      <c r="AR18" s="32">
        <f t="shared" si="20"/>
        <v>5</v>
      </c>
      <c r="AS18" s="32">
        <f t="shared" si="21"/>
        <v>2</v>
      </c>
      <c r="AT18" s="32">
        <f t="shared" si="22"/>
        <v>8</v>
      </c>
      <c r="AU18" s="217">
        <f t="shared" si="23"/>
        <v>180000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60000</v>
      </c>
      <c r="W20" s="313"/>
      <c r="X20" s="16" t="s">
        <v>79</v>
      </c>
      <c r="Y20" s="129">
        <f>T20*V20</f>
        <v>120000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Chaos</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773</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1270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20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30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KKF FUNK0253 Forskningslab Funktionsinloggning</cp:lastModifiedBy>
  <cp:lastPrinted>2008-07-09T10:49:50Z</cp:lastPrinted>
  <dcterms:created xsi:type="dcterms:W3CDTF">2001-02-12T07:17:33Z</dcterms:created>
  <dcterms:modified xsi:type="dcterms:W3CDTF">2016-10-07T14:11:58Z</dcterms:modified>
</cp:coreProperties>
</file>