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ThisWorkbook"/>
  <bookViews>
    <workbookView xWindow="360" yWindow="255" windowWidth="14940" windowHeight="8640"/>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44525"/>
</workbook>
</file>

<file path=xl/calcChain.xml><?xml version="1.0" encoding="utf-8"?>
<calcChain xmlns="http://schemas.openxmlformats.org/spreadsheetml/2006/main">
  <c r="E2" i="2" l="1"/>
  <c r="G2" i="2"/>
  <c r="K2" i="2"/>
  <c r="M2" i="2"/>
  <c r="N2" i="2"/>
  <c r="P2" i="2"/>
  <c r="Q2" i="2"/>
  <c r="S2" i="2"/>
  <c r="A7" i="2"/>
  <c r="A8" i="2" s="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H7" i="2"/>
  <c r="J7" i="2"/>
  <c r="AA7" i="2"/>
  <c r="B7" i="2" s="1"/>
  <c r="AB7" i="2"/>
  <c r="AC7" i="2"/>
  <c r="H8" i="2"/>
  <c r="J8" i="2"/>
  <c r="AA8" i="2"/>
  <c r="AB8" i="2"/>
  <c r="AC8" i="2"/>
  <c r="H9" i="2"/>
  <c r="J9" i="2"/>
  <c r="AA9" i="2"/>
  <c r="AB9" i="2"/>
  <c r="AC9" i="2"/>
  <c r="H10" i="2"/>
  <c r="J10" i="2"/>
  <c r="AA10" i="2"/>
  <c r="B10" i="2" s="1"/>
  <c r="AB10" i="2"/>
  <c r="AC10" i="2"/>
  <c r="H11" i="2"/>
  <c r="J11" i="2"/>
  <c r="AA11" i="2"/>
  <c r="B11" i="2" s="1"/>
  <c r="AB11" i="2"/>
  <c r="AC11" i="2"/>
  <c r="H12" i="2"/>
  <c r="J12" i="2"/>
  <c r="AA12" i="2"/>
  <c r="AB12" i="2"/>
  <c r="AC12" i="2"/>
  <c r="H13" i="2"/>
  <c r="J13" i="2"/>
  <c r="AA13" i="2"/>
  <c r="B13" i="2" s="1"/>
  <c r="AB13" i="2"/>
  <c r="AC13" i="2"/>
  <c r="H14" i="2"/>
  <c r="J14" i="2"/>
  <c r="AA14" i="2"/>
  <c r="AB14" i="2"/>
  <c r="AC14" i="2"/>
  <c r="H15" i="2"/>
  <c r="J15" i="2"/>
  <c r="AA15" i="2"/>
  <c r="AB15" i="2"/>
  <c r="B15" i="2" s="1"/>
  <c r="AC15" i="2"/>
  <c r="H16" i="2"/>
  <c r="J16" i="2"/>
  <c r="AA16" i="2"/>
  <c r="B16" i="2" s="1"/>
  <c r="AB16" i="2"/>
  <c r="AC16" i="2"/>
  <c r="H17" i="2"/>
  <c r="J17" i="2"/>
  <c r="AA17" i="2"/>
  <c r="AB17" i="2"/>
  <c r="B17" i="2"/>
  <c r="AC17" i="2"/>
  <c r="H18" i="2"/>
  <c r="J18" i="2"/>
  <c r="AA18" i="2"/>
  <c r="B18" i="2" s="1"/>
  <c r="AB18" i="2"/>
  <c r="AC18" i="2"/>
  <c r="H19" i="2"/>
  <c r="J19" i="2"/>
  <c r="AA19" i="2"/>
  <c r="B19" i="2" s="1"/>
  <c r="AB19" i="2"/>
  <c r="AC19" i="2"/>
  <c r="H20" i="2"/>
  <c r="J20" i="2"/>
  <c r="AA20" i="2"/>
  <c r="AB20" i="2"/>
  <c r="AC20" i="2"/>
  <c r="H21" i="2"/>
  <c r="J21" i="2"/>
  <c r="AA21" i="2"/>
  <c r="B21" i="2" s="1"/>
  <c r="AB21" i="2"/>
  <c r="AC21" i="2"/>
  <c r="H22" i="2"/>
  <c r="J22" i="2"/>
  <c r="AA22" i="2"/>
  <c r="AB22" i="2"/>
  <c r="AC22" i="2"/>
  <c r="H23" i="2"/>
  <c r="J23" i="2"/>
  <c r="AA23" i="2"/>
  <c r="AB23" i="2"/>
  <c r="B23" i="2" s="1"/>
  <c r="AC23" i="2"/>
  <c r="H24" i="2"/>
  <c r="J24" i="2"/>
  <c r="AA24" i="2"/>
  <c r="B24" i="2" s="1"/>
  <c r="AB24" i="2"/>
  <c r="AC24" i="2"/>
  <c r="H25" i="2"/>
  <c r="J25" i="2"/>
  <c r="AA25" i="2"/>
  <c r="AB25" i="2"/>
  <c r="B25" i="2"/>
  <c r="AC25" i="2"/>
  <c r="H26" i="2"/>
  <c r="J26" i="2"/>
  <c r="AA26" i="2"/>
  <c r="B26" i="2" s="1"/>
  <c r="AB26" i="2"/>
  <c r="AC26" i="2"/>
  <c r="H27" i="2"/>
  <c r="J27" i="2"/>
  <c r="AA27" i="2"/>
  <c r="B27" i="2" s="1"/>
  <c r="AB27" i="2"/>
  <c r="AC27" i="2"/>
  <c r="H28" i="2"/>
  <c r="J28" i="2"/>
  <c r="AA28" i="2"/>
  <c r="AB28" i="2"/>
  <c r="AC28" i="2"/>
  <c r="H29" i="2"/>
  <c r="J29" i="2"/>
  <c r="AA29" i="2"/>
  <c r="B29" i="2" s="1"/>
  <c r="AB29" i="2"/>
  <c r="AC29" i="2"/>
  <c r="H30" i="2"/>
  <c r="J30" i="2"/>
  <c r="AA30" i="2"/>
  <c r="AB30" i="2"/>
  <c r="AC30" i="2"/>
  <c r="H31" i="2"/>
  <c r="J31" i="2"/>
  <c r="AA31" i="2"/>
  <c r="AB31" i="2"/>
  <c r="B31" i="2" s="1"/>
  <c r="AC31" i="2"/>
  <c r="H32" i="2"/>
  <c r="J32" i="2"/>
  <c r="AA32" i="2"/>
  <c r="B32" i="2" s="1"/>
  <c r="AB32" i="2"/>
  <c r="AC32" i="2"/>
  <c r="H33" i="2"/>
  <c r="J33" i="2"/>
  <c r="AA33" i="2"/>
  <c r="AB33" i="2"/>
  <c r="B33" i="2"/>
  <c r="AC33" i="2"/>
  <c r="H34" i="2"/>
  <c r="J34" i="2"/>
  <c r="AA34" i="2"/>
  <c r="B34" i="2" s="1"/>
  <c r="AB34" i="2"/>
  <c r="AC34" i="2"/>
  <c r="H35" i="2"/>
  <c r="J35" i="2"/>
  <c r="AA35" i="2"/>
  <c r="B35" i="2" s="1"/>
  <c r="AB35" i="2"/>
  <c r="AC35" i="2"/>
  <c r="H36" i="2"/>
  <c r="J36" i="2"/>
  <c r="AA36" i="2"/>
  <c r="AB36" i="2"/>
  <c r="AC36" i="2"/>
  <c r="H37" i="2"/>
  <c r="J37" i="2"/>
  <c r="AA37" i="2"/>
  <c r="B37" i="2" s="1"/>
  <c r="AB37" i="2"/>
  <c r="AC37" i="2"/>
  <c r="H38" i="2"/>
  <c r="J38" i="2"/>
  <c r="AA38" i="2"/>
  <c r="AB38" i="2"/>
  <c r="AC38" i="2"/>
  <c r="H39" i="2"/>
  <c r="J39" i="2"/>
  <c r="AA39" i="2"/>
  <c r="AB39" i="2"/>
  <c r="B39" i="2" s="1"/>
  <c r="AC39" i="2"/>
  <c r="H40" i="2"/>
  <c r="J40" i="2"/>
  <c r="AA40" i="2"/>
  <c r="B40" i="2" s="1"/>
  <c r="AB40" i="2"/>
  <c r="AC40" i="2"/>
  <c r="H41" i="2"/>
  <c r="J41" i="2"/>
  <c r="AA41" i="2"/>
  <c r="AB41" i="2"/>
  <c r="B41" i="2"/>
  <c r="AC41" i="2"/>
  <c r="H42" i="2"/>
  <c r="J42" i="2"/>
  <c r="AA42" i="2"/>
  <c r="B42" i="2" s="1"/>
  <c r="AB42" i="2"/>
  <c r="AC42" i="2"/>
  <c r="H43" i="2"/>
  <c r="J43" i="2"/>
  <c r="AA43" i="2"/>
  <c r="B43" i="2" s="1"/>
  <c r="AB43" i="2"/>
  <c r="AC43" i="2"/>
  <c r="H44" i="2"/>
  <c r="J44" i="2"/>
  <c r="AA44" i="2"/>
  <c r="AB44" i="2"/>
  <c r="AC44" i="2"/>
  <c r="H45" i="2"/>
  <c r="J45" i="2"/>
  <c r="AA45" i="2"/>
  <c r="B45" i="2" s="1"/>
  <c r="AB45" i="2"/>
  <c r="AC45" i="2"/>
  <c r="H46" i="2"/>
  <c r="J46" i="2"/>
  <c r="AA46" i="2"/>
  <c r="AB46" i="2"/>
  <c r="AC46" i="2"/>
  <c r="H47" i="2"/>
  <c r="J47" i="2"/>
  <c r="AA47" i="2"/>
  <c r="AB47" i="2"/>
  <c r="B47" i="2" s="1"/>
  <c r="AC47" i="2"/>
  <c r="H48" i="2"/>
  <c r="J48" i="2"/>
  <c r="AA48" i="2"/>
  <c r="B48" i="2" s="1"/>
  <c r="AB48" i="2"/>
  <c r="AC48" i="2"/>
  <c r="H49" i="2"/>
  <c r="J49" i="2"/>
  <c r="AA49" i="2"/>
  <c r="AB49" i="2"/>
  <c r="B49" i="2"/>
  <c r="AC49" i="2"/>
  <c r="H50" i="2"/>
  <c r="J50" i="2"/>
  <c r="AA50" i="2"/>
  <c r="B50" i="2" s="1"/>
  <c r="AB50" i="2"/>
  <c r="AC50" i="2"/>
  <c r="H51" i="2"/>
  <c r="J51" i="2"/>
  <c r="AA51" i="2"/>
  <c r="B51" i="2" s="1"/>
  <c r="AB51" i="2"/>
  <c r="AC51" i="2"/>
  <c r="H52" i="2"/>
  <c r="J52" i="2"/>
  <c r="AA52" i="2"/>
  <c r="AB52" i="2"/>
  <c r="AC52" i="2"/>
  <c r="H53" i="2"/>
  <c r="J53" i="2"/>
  <c r="AA53" i="2"/>
  <c r="B53" i="2" s="1"/>
  <c r="AB53" i="2"/>
  <c r="AC53" i="2"/>
  <c r="H54" i="2"/>
  <c r="J54" i="2"/>
  <c r="AA54" i="2"/>
  <c r="AB54" i="2"/>
  <c r="AC54" i="2"/>
  <c r="H55" i="2"/>
  <c r="J55" i="2"/>
  <c r="AA55" i="2"/>
  <c r="AB55" i="2"/>
  <c r="B55" i="2" s="1"/>
  <c r="AC55" i="2"/>
  <c r="H56" i="2"/>
  <c r="J56" i="2"/>
  <c r="AA56" i="2"/>
  <c r="B56" i="2" s="1"/>
  <c r="AB56" i="2"/>
  <c r="AC56" i="2"/>
  <c r="H57" i="2"/>
  <c r="J57" i="2"/>
  <c r="AA57" i="2"/>
  <c r="AB57" i="2"/>
  <c r="B57" i="2"/>
  <c r="AC57" i="2"/>
  <c r="H58" i="2"/>
  <c r="J58" i="2"/>
  <c r="AA58" i="2"/>
  <c r="B58" i="2" s="1"/>
  <c r="AB58" i="2"/>
  <c r="AC58" i="2"/>
  <c r="H59" i="2"/>
  <c r="J59" i="2"/>
  <c r="AA59" i="2"/>
  <c r="B59" i="2" s="1"/>
  <c r="AB59" i="2"/>
  <c r="AC59" i="2"/>
  <c r="H60" i="2"/>
  <c r="J60" i="2"/>
  <c r="AA60" i="2"/>
  <c r="AB60" i="2"/>
  <c r="AC60" i="2"/>
  <c r="H61" i="2"/>
  <c r="J61" i="2"/>
  <c r="AA61" i="2"/>
  <c r="B61" i="2" s="1"/>
  <c r="AB61" i="2"/>
  <c r="AC61" i="2"/>
  <c r="H62" i="2"/>
  <c r="J62" i="2"/>
  <c r="AA62" i="2"/>
  <c r="AB62" i="2"/>
  <c r="AC62" i="2"/>
  <c r="H63" i="2"/>
  <c r="J63" i="2"/>
  <c r="AA63" i="2"/>
  <c r="AB63" i="2"/>
  <c r="B63" i="2" s="1"/>
  <c r="AC63" i="2"/>
  <c r="H64" i="2"/>
  <c r="J64" i="2"/>
  <c r="AA64" i="2"/>
  <c r="B64" i="2" s="1"/>
  <c r="AB64" i="2"/>
  <c r="AC64" i="2"/>
  <c r="H65" i="2"/>
  <c r="J65" i="2"/>
  <c r="AA65" i="2"/>
  <c r="AB65" i="2"/>
  <c r="B65" i="2"/>
  <c r="AC65" i="2"/>
  <c r="H66" i="2"/>
  <c r="J66" i="2"/>
  <c r="AA66" i="2"/>
  <c r="B66" i="2" s="1"/>
  <c r="AB66" i="2"/>
  <c r="AC66" i="2"/>
  <c r="H67" i="2"/>
  <c r="J67" i="2"/>
  <c r="AA67" i="2"/>
  <c r="B67" i="2" s="1"/>
  <c r="AB67" i="2"/>
  <c r="AC67" i="2"/>
  <c r="H68" i="2"/>
  <c r="J68" i="2"/>
  <c r="AA68" i="2"/>
  <c r="AB68" i="2"/>
  <c r="AC68" i="2"/>
  <c r="H69" i="2"/>
  <c r="J69" i="2"/>
  <c r="AA69" i="2"/>
  <c r="B69" i="2" s="1"/>
  <c r="AB69" i="2"/>
  <c r="AC69" i="2"/>
  <c r="H70" i="2"/>
  <c r="J70" i="2"/>
  <c r="AA70" i="2"/>
  <c r="AB70" i="2"/>
  <c r="AC70" i="2"/>
  <c r="H71" i="2"/>
  <c r="J71" i="2"/>
  <c r="AA71" i="2"/>
  <c r="AB71" i="2"/>
  <c r="B71" i="2" s="1"/>
  <c r="AC71" i="2"/>
  <c r="H72" i="2"/>
  <c r="J72" i="2"/>
  <c r="AA72" i="2"/>
  <c r="B72" i="2" s="1"/>
  <c r="AB72" i="2"/>
  <c r="AC72" i="2"/>
  <c r="H73" i="2"/>
  <c r="J73" i="2"/>
  <c r="AA73" i="2"/>
  <c r="AB73" i="2"/>
  <c r="B73" i="2"/>
  <c r="AC73" i="2"/>
  <c r="H74" i="2"/>
  <c r="J74" i="2"/>
  <c r="AA74" i="2"/>
  <c r="B74" i="2" s="1"/>
  <c r="AB74" i="2"/>
  <c r="AC74" i="2"/>
  <c r="H75" i="2"/>
  <c r="J75" i="2"/>
  <c r="AA75" i="2"/>
  <c r="B75" i="2" s="1"/>
  <c r="AB75" i="2"/>
  <c r="AC75" i="2"/>
  <c r="H76" i="2"/>
  <c r="J76" i="2"/>
  <c r="AA76" i="2"/>
  <c r="AB76" i="2"/>
  <c r="AC76" i="2"/>
  <c r="H77" i="2"/>
  <c r="J77" i="2"/>
  <c r="AA77" i="2"/>
  <c r="B77" i="2" s="1"/>
  <c r="AB77" i="2"/>
  <c r="AC77" i="2"/>
  <c r="H78" i="2"/>
  <c r="J78" i="2"/>
  <c r="AA78" i="2"/>
  <c r="AB78" i="2"/>
  <c r="AC78" i="2"/>
  <c r="H79" i="2"/>
  <c r="J79" i="2"/>
  <c r="AA79" i="2"/>
  <c r="AB79" i="2"/>
  <c r="B79" i="2" s="1"/>
  <c r="AC79" i="2"/>
  <c r="H80" i="2"/>
  <c r="J80" i="2"/>
  <c r="AA80" i="2"/>
  <c r="B80" i="2" s="1"/>
  <c r="AB80" i="2"/>
  <c r="AC80" i="2"/>
  <c r="H81" i="2"/>
  <c r="J81" i="2"/>
  <c r="AA81" i="2"/>
  <c r="AB81" i="2"/>
  <c r="B81" i="2"/>
  <c r="AC81" i="2"/>
  <c r="H82" i="2"/>
  <c r="J82" i="2"/>
  <c r="AA82" i="2"/>
  <c r="B82" i="2" s="1"/>
  <c r="AB82" i="2"/>
  <c r="AC82" i="2"/>
  <c r="H83" i="2"/>
  <c r="J83" i="2"/>
  <c r="AA83" i="2"/>
  <c r="B83" i="2" s="1"/>
  <c r="AB83" i="2"/>
  <c r="AC83" i="2"/>
  <c r="H84" i="2"/>
  <c r="J84" i="2"/>
  <c r="AA84" i="2"/>
  <c r="AB84" i="2"/>
  <c r="AC84" i="2"/>
  <c r="H85" i="2"/>
  <c r="J85" i="2"/>
  <c r="AA85" i="2"/>
  <c r="B85" i="2" s="1"/>
  <c r="AB85" i="2"/>
  <c r="AC85" i="2"/>
  <c r="H86" i="2"/>
  <c r="J86" i="2"/>
  <c r="AA86" i="2"/>
  <c r="AB86" i="2"/>
  <c r="AC86" i="2"/>
  <c r="H87" i="2"/>
  <c r="J87" i="2"/>
  <c r="AA87" i="2"/>
  <c r="AB87" i="2"/>
  <c r="B87" i="2" s="1"/>
  <c r="AC87" i="2"/>
  <c r="H88" i="2"/>
  <c r="J88" i="2"/>
  <c r="AA88" i="2"/>
  <c r="B88" i="2" s="1"/>
  <c r="AB88" i="2"/>
  <c r="AC88" i="2"/>
  <c r="H89" i="2"/>
  <c r="J89" i="2"/>
  <c r="AA89" i="2"/>
  <c r="AB89" i="2"/>
  <c r="B89" i="2"/>
  <c r="AC89" i="2"/>
  <c r="H90" i="2"/>
  <c r="J90" i="2"/>
  <c r="AA90" i="2"/>
  <c r="B90" i="2" s="1"/>
  <c r="AB90" i="2"/>
  <c r="AC90" i="2"/>
  <c r="H91" i="2"/>
  <c r="J91" i="2"/>
  <c r="AA91" i="2"/>
  <c r="B91" i="2" s="1"/>
  <c r="AB91" i="2"/>
  <c r="AC91" i="2"/>
  <c r="H92" i="2"/>
  <c r="J92" i="2"/>
  <c r="AA92" i="2"/>
  <c r="AB92" i="2"/>
  <c r="AC92" i="2"/>
  <c r="H93" i="2"/>
  <c r="J93" i="2"/>
  <c r="AA93" i="2"/>
  <c r="B93" i="2" s="1"/>
  <c r="AB93" i="2"/>
  <c r="AC93" i="2"/>
  <c r="H94" i="2"/>
  <c r="J94" i="2"/>
  <c r="AA94" i="2"/>
  <c r="AB94" i="2"/>
  <c r="AC94" i="2"/>
  <c r="H95" i="2"/>
  <c r="J95" i="2"/>
  <c r="AA95" i="2"/>
  <c r="AB95" i="2"/>
  <c r="B95" i="2" s="1"/>
  <c r="AC95" i="2"/>
  <c r="H96" i="2"/>
  <c r="J96" i="2"/>
  <c r="AA96" i="2"/>
  <c r="B96" i="2" s="1"/>
  <c r="AB96" i="2"/>
  <c r="AC96" i="2"/>
  <c r="H97" i="2"/>
  <c r="J97" i="2"/>
  <c r="AA97" i="2"/>
  <c r="AB97" i="2"/>
  <c r="B97" i="2"/>
  <c r="AC97" i="2"/>
  <c r="H98" i="2"/>
  <c r="J98" i="2"/>
  <c r="AA98" i="2"/>
  <c r="B98" i="2" s="1"/>
  <c r="AB98" i="2"/>
  <c r="AC98" i="2"/>
  <c r="H99" i="2"/>
  <c r="J99" i="2"/>
  <c r="AA99" i="2"/>
  <c r="B99" i="2" s="1"/>
  <c r="AB99" i="2"/>
  <c r="AC99" i="2"/>
  <c r="H100" i="2"/>
  <c r="J100" i="2"/>
  <c r="AA100" i="2"/>
  <c r="AB100" i="2"/>
  <c r="AC100" i="2"/>
  <c r="H101" i="2"/>
  <c r="J101" i="2"/>
  <c r="AA101" i="2"/>
  <c r="B101" i="2" s="1"/>
  <c r="AB101" i="2"/>
  <c r="AC101" i="2"/>
  <c r="H102" i="2"/>
  <c r="J102" i="2"/>
  <c r="AA102" i="2"/>
  <c r="AB102" i="2"/>
  <c r="AC102" i="2"/>
  <c r="H103" i="2"/>
  <c r="J103" i="2"/>
  <c r="AA103" i="2"/>
  <c r="AB103" i="2"/>
  <c r="B103" i="2" s="1"/>
  <c r="AC103" i="2"/>
  <c r="H104" i="2"/>
  <c r="J104" i="2"/>
  <c r="AA104" i="2"/>
  <c r="B104" i="2" s="1"/>
  <c r="AB104" i="2"/>
  <c r="AC104" i="2"/>
  <c r="H105" i="2"/>
  <c r="J105" i="2"/>
  <c r="AA105" i="2"/>
  <c r="AB105" i="2"/>
  <c r="B105" i="2"/>
  <c r="AC105" i="2"/>
  <c r="H106" i="2"/>
  <c r="J106" i="2"/>
  <c r="AA106" i="2"/>
  <c r="B106" i="2" s="1"/>
  <c r="AB106" i="2"/>
  <c r="AC106" i="2"/>
  <c r="H107" i="2"/>
  <c r="J107" i="2"/>
  <c r="AA107" i="2"/>
  <c r="B107" i="2" s="1"/>
  <c r="AB107" i="2"/>
  <c r="AC107" i="2"/>
  <c r="H108" i="2"/>
  <c r="J108" i="2"/>
  <c r="AA108" i="2"/>
  <c r="AB108" i="2"/>
  <c r="AC108" i="2"/>
  <c r="H109" i="2"/>
  <c r="J109" i="2"/>
  <c r="AA109" i="2"/>
  <c r="B109" i="2" s="1"/>
  <c r="AB109" i="2"/>
  <c r="AC109" i="2"/>
  <c r="H110" i="2"/>
  <c r="J110" i="2"/>
  <c r="AA110" i="2"/>
  <c r="AB110" i="2"/>
  <c r="AC110" i="2"/>
  <c r="H111" i="2"/>
  <c r="J111" i="2"/>
  <c r="AA111" i="2"/>
  <c r="AB111" i="2"/>
  <c r="B111" i="2" s="1"/>
  <c r="AC111" i="2"/>
  <c r="H112" i="2"/>
  <c r="J112" i="2"/>
  <c r="AA112" i="2"/>
  <c r="B112" i="2" s="1"/>
  <c r="AB112" i="2"/>
  <c r="AC112" i="2"/>
  <c r="H113" i="2"/>
  <c r="J113" i="2"/>
  <c r="AA113" i="2"/>
  <c r="AB113" i="2"/>
  <c r="B113" i="2"/>
  <c r="AC113" i="2"/>
  <c r="H114" i="2"/>
  <c r="J114" i="2"/>
  <c r="AA114" i="2"/>
  <c r="B114" i="2" s="1"/>
  <c r="AB114" i="2"/>
  <c r="AC114" i="2"/>
  <c r="H115" i="2"/>
  <c r="J115" i="2"/>
  <c r="AA115" i="2"/>
  <c r="B115" i="2" s="1"/>
  <c r="AB115" i="2"/>
  <c r="AC115" i="2"/>
  <c r="H116" i="2"/>
  <c r="J116" i="2"/>
  <c r="AA116" i="2"/>
  <c r="AB116" i="2"/>
  <c r="AC116" i="2"/>
  <c r="H117" i="2"/>
  <c r="J117" i="2"/>
  <c r="AA117" i="2"/>
  <c r="B117" i="2" s="1"/>
  <c r="AB117" i="2"/>
  <c r="AC117" i="2"/>
  <c r="H118" i="2"/>
  <c r="J118" i="2"/>
  <c r="AA118" i="2"/>
  <c r="AB118" i="2"/>
  <c r="AC118" i="2"/>
  <c r="H119" i="2"/>
  <c r="J119" i="2"/>
  <c r="AA119" i="2"/>
  <c r="AB119" i="2"/>
  <c r="B119" i="2" s="1"/>
  <c r="AC119" i="2"/>
  <c r="H120" i="2"/>
  <c r="J120" i="2"/>
  <c r="AA120" i="2"/>
  <c r="B120" i="2" s="1"/>
  <c r="AB120" i="2"/>
  <c r="AC120" i="2"/>
  <c r="H121" i="2"/>
  <c r="J121" i="2"/>
  <c r="AA121" i="2"/>
  <c r="AB121" i="2"/>
  <c r="B121" i="2"/>
  <c r="AC121" i="2"/>
  <c r="H122" i="2"/>
  <c r="J122" i="2"/>
  <c r="AA122" i="2"/>
  <c r="B122" i="2" s="1"/>
  <c r="AB122" i="2"/>
  <c r="AC122" i="2"/>
  <c r="H123" i="2"/>
  <c r="J123" i="2"/>
  <c r="AA123" i="2"/>
  <c r="B123" i="2" s="1"/>
  <c r="AB123" i="2"/>
  <c r="AC123" i="2"/>
  <c r="H124" i="2"/>
  <c r="J124" i="2"/>
  <c r="AA124" i="2"/>
  <c r="AB124" i="2"/>
  <c r="AC124" i="2"/>
  <c r="H125" i="2"/>
  <c r="J125" i="2"/>
  <c r="AA125" i="2"/>
  <c r="B125" i="2" s="1"/>
  <c r="AB125" i="2"/>
  <c r="AC125" i="2"/>
  <c r="H126" i="2"/>
  <c r="J126" i="2"/>
  <c r="AA126" i="2"/>
  <c r="AB126" i="2"/>
  <c r="AC126" i="2"/>
  <c r="H127" i="2"/>
  <c r="J127" i="2"/>
  <c r="AA127" i="2"/>
  <c r="AB127" i="2"/>
  <c r="B127" i="2" s="1"/>
  <c r="AC127" i="2"/>
  <c r="H128" i="2"/>
  <c r="J128" i="2"/>
  <c r="AA128" i="2"/>
  <c r="B128" i="2" s="1"/>
  <c r="AB128" i="2"/>
  <c r="AC128" i="2"/>
  <c r="H129" i="2"/>
  <c r="J129" i="2"/>
  <c r="AA129" i="2"/>
  <c r="AB129" i="2"/>
  <c r="B129" i="2"/>
  <c r="AC129" i="2"/>
  <c r="H130" i="2"/>
  <c r="J130" i="2"/>
  <c r="AA130" i="2"/>
  <c r="B130" i="2" s="1"/>
  <c r="AB130" i="2"/>
  <c r="AC130" i="2"/>
  <c r="H131" i="2"/>
  <c r="J131" i="2"/>
  <c r="AA131" i="2"/>
  <c r="B131" i="2" s="1"/>
  <c r="AB131" i="2"/>
  <c r="AC131" i="2"/>
  <c r="H132" i="2"/>
  <c r="J132" i="2"/>
  <c r="AA132" i="2"/>
  <c r="AB132" i="2"/>
  <c r="AC132" i="2"/>
  <c r="H133" i="2"/>
  <c r="J133" i="2"/>
  <c r="AA133" i="2"/>
  <c r="B133" i="2" s="1"/>
  <c r="AB133" i="2"/>
  <c r="AC133" i="2"/>
  <c r="H134" i="2"/>
  <c r="J134" i="2"/>
  <c r="AA134" i="2"/>
  <c r="AB134" i="2"/>
  <c r="AC134" i="2"/>
  <c r="H135" i="2"/>
  <c r="J135" i="2"/>
  <c r="AA135" i="2"/>
  <c r="AB135" i="2"/>
  <c r="B135" i="2" s="1"/>
  <c r="AC135" i="2"/>
  <c r="H136" i="2"/>
  <c r="J136" i="2"/>
  <c r="AA136" i="2"/>
  <c r="B136" i="2" s="1"/>
  <c r="AB136" i="2"/>
  <c r="AC136" i="2"/>
  <c r="H137" i="2"/>
  <c r="J137" i="2"/>
  <c r="AA137" i="2"/>
  <c r="AB137" i="2"/>
  <c r="B137" i="2"/>
  <c r="AC137" i="2"/>
  <c r="H138" i="2"/>
  <c r="J138" i="2"/>
  <c r="AA138" i="2"/>
  <c r="B138" i="2" s="1"/>
  <c r="AB138" i="2"/>
  <c r="AC138" i="2"/>
  <c r="H139" i="2"/>
  <c r="J139" i="2"/>
  <c r="AA139" i="2"/>
  <c r="B139" i="2" s="1"/>
  <c r="AB139" i="2"/>
  <c r="AC139" i="2"/>
  <c r="H140" i="2"/>
  <c r="J140" i="2"/>
  <c r="AA140" i="2"/>
  <c r="AB140" i="2"/>
  <c r="AC140" i="2"/>
  <c r="H141" i="2"/>
  <c r="J141" i="2"/>
  <c r="AA141" i="2"/>
  <c r="B141" i="2" s="1"/>
  <c r="AB141" i="2"/>
  <c r="AC141" i="2"/>
  <c r="H142" i="2"/>
  <c r="J142" i="2"/>
  <c r="AA142" i="2"/>
  <c r="AB142" i="2"/>
  <c r="AC142" i="2"/>
  <c r="H143" i="2"/>
  <c r="J143" i="2"/>
  <c r="AA143" i="2"/>
  <c r="AB143" i="2"/>
  <c r="B143" i="2" s="1"/>
  <c r="AC143" i="2"/>
  <c r="H144" i="2"/>
  <c r="J144" i="2"/>
  <c r="AA144" i="2"/>
  <c r="B144" i="2" s="1"/>
  <c r="AB144" i="2"/>
  <c r="AC144" i="2"/>
  <c r="H145" i="2"/>
  <c r="J145" i="2"/>
  <c r="AA145" i="2"/>
  <c r="AB145" i="2"/>
  <c r="B145" i="2"/>
  <c r="AC145" i="2"/>
  <c r="H146" i="2"/>
  <c r="J146" i="2"/>
  <c r="AA146" i="2"/>
  <c r="B146" i="2" s="1"/>
  <c r="AB146" i="2"/>
  <c r="AC146" i="2"/>
  <c r="H147" i="2"/>
  <c r="J147" i="2"/>
  <c r="AA147" i="2"/>
  <c r="B147" i="2" s="1"/>
  <c r="AB147" i="2"/>
  <c r="AC147" i="2"/>
  <c r="H148" i="2"/>
  <c r="J148" i="2"/>
  <c r="AA148" i="2"/>
  <c r="AB148" i="2"/>
  <c r="AC148" i="2"/>
  <c r="H149" i="2"/>
  <c r="J149" i="2"/>
  <c r="AA149" i="2"/>
  <c r="B149" i="2" s="1"/>
  <c r="AB149" i="2"/>
  <c r="AC149" i="2"/>
  <c r="H150" i="2"/>
  <c r="J150" i="2"/>
  <c r="AA150" i="2"/>
  <c r="AB150" i="2"/>
  <c r="AC150" i="2"/>
  <c r="H151" i="2"/>
  <c r="J151" i="2"/>
  <c r="AA151" i="2"/>
  <c r="AB151" i="2"/>
  <c r="B151" i="2" s="1"/>
  <c r="AC151" i="2"/>
  <c r="H152" i="2"/>
  <c r="J152" i="2"/>
  <c r="AA152" i="2"/>
  <c r="B152" i="2" s="1"/>
  <c r="AB152" i="2"/>
  <c r="AC152" i="2"/>
  <c r="H153" i="2"/>
  <c r="J153" i="2"/>
  <c r="AA153" i="2"/>
  <c r="AB153" i="2"/>
  <c r="B153" i="2"/>
  <c r="AC153" i="2"/>
  <c r="H154" i="2"/>
  <c r="J154" i="2"/>
  <c r="AA154" i="2"/>
  <c r="B154" i="2" s="1"/>
  <c r="AB154" i="2"/>
  <c r="AC154" i="2"/>
  <c r="H155" i="2"/>
  <c r="J155" i="2"/>
  <c r="AA155" i="2"/>
  <c r="B155" i="2" s="1"/>
  <c r="AB155" i="2"/>
  <c r="AC155" i="2"/>
  <c r="H156" i="2"/>
  <c r="J156" i="2"/>
  <c r="AA156" i="2"/>
  <c r="AB156" i="2"/>
  <c r="AC156" i="2"/>
  <c r="H157" i="2"/>
  <c r="J157" i="2"/>
  <c r="AA157" i="2"/>
  <c r="B157" i="2" s="1"/>
  <c r="AB157" i="2"/>
  <c r="AC157" i="2"/>
  <c r="H158" i="2"/>
  <c r="J158" i="2"/>
  <c r="AA158" i="2"/>
  <c r="AB158" i="2"/>
  <c r="AC158" i="2"/>
  <c r="H159" i="2"/>
  <c r="J159" i="2"/>
  <c r="AA159" i="2"/>
  <c r="AB159" i="2"/>
  <c r="B159" i="2" s="1"/>
  <c r="AC159" i="2"/>
  <c r="H160" i="2"/>
  <c r="J160" i="2"/>
  <c r="AA160" i="2"/>
  <c r="B160" i="2" s="1"/>
  <c r="AB160" i="2"/>
  <c r="AC160" i="2"/>
  <c r="H161" i="2"/>
  <c r="J161" i="2"/>
  <c r="AA161" i="2"/>
  <c r="AB161" i="2"/>
  <c r="B161" i="2"/>
  <c r="AC161" i="2"/>
  <c r="H162" i="2"/>
  <c r="J162" i="2"/>
  <c r="AA162" i="2"/>
  <c r="B162" i="2" s="1"/>
  <c r="AB162" i="2"/>
  <c r="AC162" i="2"/>
  <c r="H163" i="2"/>
  <c r="J163" i="2"/>
  <c r="AA163" i="2"/>
  <c r="B163" i="2" s="1"/>
  <c r="AB163" i="2"/>
  <c r="AC163" i="2"/>
  <c r="H164" i="2"/>
  <c r="J164" i="2"/>
  <c r="AA164" i="2"/>
  <c r="AB164" i="2"/>
  <c r="AC164" i="2"/>
  <c r="H165" i="2"/>
  <c r="J165" i="2"/>
  <c r="AA165" i="2"/>
  <c r="B165" i="2" s="1"/>
  <c r="AB165" i="2"/>
  <c r="AC165" i="2"/>
  <c r="H166" i="2"/>
  <c r="J166" i="2"/>
  <c r="AA166" i="2"/>
  <c r="AB166" i="2"/>
  <c r="AC166" i="2"/>
  <c r="H167" i="2"/>
  <c r="J167" i="2"/>
  <c r="AA167" i="2"/>
  <c r="AB167" i="2"/>
  <c r="B167" i="2" s="1"/>
  <c r="AC167" i="2"/>
  <c r="H168" i="2"/>
  <c r="J168" i="2"/>
  <c r="AA168" i="2"/>
  <c r="B168" i="2" s="1"/>
  <c r="AB168" i="2"/>
  <c r="AC168" i="2"/>
  <c r="H169" i="2"/>
  <c r="J169" i="2"/>
  <c r="AA169" i="2"/>
  <c r="AB169" i="2"/>
  <c r="B169" i="2"/>
  <c r="AC169" i="2"/>
  <c r="H170" i="2"/>
  <c r="J170" i="2"/>
  <c r="AA170" i="2"/>
  <c r="B170" i="2" s="1"/>
  <c r="AB170" i="2"/>
  <c r="AC170" i="2"/>
  <c r="H171" i="2"/>
  <c r="J171" i="2"/>
  <c r="AA171" i="2"/>
  <c r="B171" i="2" s="1"/>
  <c r="AB171" i="2"/>
  <c r="AC171" i="2"/>
  <c r="H172" i="2"/>
  <c r="J172" i="2"/>
  <c r="AA172" i="2"/>
  <c r="AB172" i="2"/>
  <c r="AC172" i="2"/>
  <c r="H173" i="2"/>
  <c r="J173" i="2"/>
  <c r="AA173" i="2"/>
  <c r="B173" i="2" s="1"/>
  <c r="AB173" i="2"/>
  <c r="AC173" i="2"/>
  <c r="H174" i="2"/>
  <c r="J174" i="2"/>
  <c r="AA174" i="2"/>
  <c r="AB174" i="2"/>
  <c r="AC174" i="2"/>
  <c r="H175" i="2"/>
  <c r="J175" i="2"/>
  <c r="AA175" i="2"/>
  <c r="AB175" i="2"/>
  <c r="B175" i="2" s="1"/>
  <c r="AC175" i="2"/>
  <c r="H176" i="2"/>
  <c r="J176" i="2"/>
  <c r="AA176" i="2"/>
  <c r="B176" i="2" s="1"/>
  <c r="AB176" i="2"/>
  <c r="AC176" i="2"/>
  <c r="H177" i="2"/>
  <c r="J177" i="2"/>
  <c r="AA177" i="2"/>
  <c r="AB177" i="2"/>
  <c r="B177" i="2"/>
  <c r="AC177" i="2"/>
  <c r="H178" i="2"/>
  <c r="J178" i="2"/>
  <c r="AA178" i="2"/>
  <c r="B178" i="2" s="1"/>
  <c r="AB178" i="2"/>
  <c r="AC178" i="2"/>
  <c r="H179" i="2"/>
  <c r="J179" i="2"/>
  <c r="AA179" i="2"/>
  <c r="B179" i="2" s="1"/>
  <c r="AB179" i="2"/>
  <c r="AC179" i="2"/>
  <c r="H180" i="2"/>
  <c r="J180" i="2"/>
  <c r="AA180" i="2"/>
  <c r="AB180" i="2"/>
  <c r="AC180" i="2"/>
  <c r="H181" i="2"/>
  <c r="J181" i="2"/>
  <c r="AA181" i="2"/>
  <c r="B181" i="2" s="1"/>
  <c r="AB181" i="2"/>
  <c r="AC181" i="2"/>
  <c r="H182" i="2"/>
  <c r="J182" i="2"/>
  <c r="AA182" i="2"/>
  <c r="AB182" i="2"/>
  <c r="AC182" i="2"/>
  <c r="H183" i="2"/>
  <c r="J183" i="2"/>
  <c r="AA183" i="2"/>
  <c r="AB183" i="2"/>
  <c r="B183" i="2" s="1"/>
  <c r="AC183" i="2"/>
  <c r="H184" i="2"/>
  <c r="J184" i="2"/>
  <c r="AA184" i="2"/>
  <c r="B184" i="2" s="1"/>
  <c r="AB184" i="2"/>
  <c r="AC184" i="2"/>
  <c r="H185" i="2"/>
  <c r="J185" i="2"/>
  <c r="AA185" i="2"/>
  <c r="AB185" i="2"/>
  <c r="B185" i="2"/>
  <c r="AC185" i="2"/>
  <c r="H186" i="2"/>
  <c r="J186" i="2"/>
  <c r="AA186" i="2"/>
  <c r="B186" i="2" s="1"/>
  <c r="AB186" i="2"/>
  <c r="AC186" i="2"/>
  <c r="H187" i="2"/>
  <c r="J187" i="2"/>
  <c r="AA187" i="2"/>
  <c r="B187" i="2" s="1"/>
  <c r="AB187" i="2"/>
  <c r="AC187" i="2"/>
  <c r="H188" i="2"/>
  <c r="J188" i="2"/>
  <c r="AA188" i="2"/>
  <c r="AB188" i="2"/>
  <c r="AC188" i="2"/>
  <c r="H189" i="2"/>
  <c r="J189" i="2"/>
  <c r="AA189" i="2"/>
  <c r="B189" i="2" s="1"/>
  <c r="AB189" i="2"/>
  <c r="AC189" i="2"/>
  <c r="H190" i="2"/>
  <c r="J190" i="2"/>
  <c r="AA190" i="2"/>
  <c r="AB190" i="2"/>
  <c r="AC190" i="2"/>
  <c r="H191" i="2"/>
  <c r="J191" i="2"/>
  <c r="AA191" i="2"/>
  <c r="AB191" i="2"/>
  <c r="B191" i="2" s="1"/>
  <c r="AC191" i="2"/>
  <c r="H192" i="2"/>
  <c r="J192" i="2"/>
  <c r="AA192" i="2"/>
  <c r="B192" i="2" s="1"/>
  <c r="AB192" i="2"/>
  <c r="AC192" i="2"/>
  <c r="H193" i="2"/>
  <c r="J193" i="2"/>
  <c r="AA193" i="2"/>
  <c r="AB193" i="2"/>
  <c r="B193" i="2"/>
  <c r="AC193" i="2"/>
  <c r="H194" i="2"/>
  <c r="J194" i="2"/>
  <c r="AA194" i="2"/>
  <c r="B194" i="2" s="1"/>
  <c r="AB194" i="2"/>
  <c r="AC194" i="2"/>
  <c r="H195" i="2"/>
  <c r="J195" i="2"/>
  <c r="AA195" i="2"/>
  <c r="B195" i="2" s="1"/>
  <c r="AB195" i="2"/>
  <c r="AC195" i="2"/>
  <c r="H196" i="2"/>
  <c r="J196" i="2"/>
  <c r="AA196" i="2"/>
  <c r="AB196" i="2"/>
  <c r="AC196" i="2"/>
  <c r="H197" i="2"/>
  <c r="J197" i="2"/>
  <c r="AA197" i="2"/>
  <c r="B197" i="2" s="1"/>
  <c r="AB197" i="2"/>
  <c r="AC197" i="2"/>
  <c r="H198" i="2"/>
  <c r="J198" i="2"/>
  <c r="AA198" i="2"/>
  <c r="AB198" i="2"/>
  <c r="AC198" i="2"/>
  <c r="H199" i="2"/>
  <c r="J199" i="2"/>
  <c r="AA199" i="2"/>
  <c r="AB199" i="2"/>
  <c r="B199" i="2" s="1"/>
  <c r="AC199" i="2"/>
  <c r="H200" i="2"/>
  <c r="J200" i="2"/>
  <c r="AA200" i="2"/>
  <c r="B200" i="2" s="1"/>
  <c r="AB200" i="2"/>
  <c r="AC200" i="2"/>
  <c r="H201" i="2"/>
  <c r="J201" i="2"/>
  <c r="AA201" i="2"/>
  <c r="AB201" i="2"/>
  <c r="B201" i="2"/>
  <c r="AC201" i="2"/>
  <c r="H202" i="2"/>
  <c r="J202" i="2"/>
  <c r="AA202" i="2"/>
  <c r="B202" i="2" s="1"/>
  <c r="AB202" i="2"/>
  <c r="AC202" i="2"/>
  <c r="H203" i="2"/>
  <c r="J203" i="2"/>
  <c r="AA203" i="2"/>
  <c r="B203" i="2" s="1"/>
  <c r="AB203" i="2"/>
  <c r="AC203" i="2"/>
  <c r="H204" i="2"/>
  <c r="J204" i="2"/>
  <c r="AA204" i="2"/>
  <c r="AB204" i="2"/>
  <c r="AC204" i="2"/>
  <c r="H205" i="2"/>
  <c r="J205" i="2"/>
  <c r="AA205" i="2"/>
  <c r="B205" i="2" s="1"/>
  <c r="AB205" i="2"/>
  <c r="AC205" i="2"/>
  <c r="H206" i="2"/>
  <c r="J206" i="2"/>
  <c r="AA206" i="2"/>
  <c r="AB206" i="2"/>
  <c r="AC206" i="2"/>
  <c r="AB3" i="4"/>
  <c r="AC3" i="4"/>
  <c r="AD3" i="4"/>
  <c r="AE3" i="4"/>
  <c r="AF3" i="4"/>
  <c r="AG3" i="4"/>
  <c r="AB4" i="4"/>
  <c r="AC4" i="4"/>
  <c r="AD4" i="4"/>
  <c r="AE4" i="4"/>
  <c r="AF4" i="4"/>
  <c r="AG4" i="4"/>
  <c r="AW4" i="4"/>
  <c r="AB5" i="4"/>
  <c r="AC5" i="4"/>
  <c r="AD5" i="4"/>
  <c r="AE5" i="4"/>
  <c r="AF5" i="4"/>
  <c r="AG5" i="4"/>
  <c r="AW5" i="4"/>
  <c r="AW6" i="4" s="1"/>
  <c r="AW7" i="4" s="1"/>
  <c r="AW8" i="4" s="1"/>
  <c r="AW9" i="4" s="1"/>
  <c r="AW10" i="4" s="1"/>
  <c r="AW11" i="4" s="1"/>
  <c r="AW12" i="4" s="1"/>
  <c r="AW13" i="4" s="1"/>
  <c r="AW14" i="4" s="1"/>
  <c r="AW15" i="4" s="1"/>
  <c r="AW16" i="4" s="1"/>
  <c r="AW17" i="4" s="1"/>
  <c r="AW18" i="4" s="1"/>
  <c r="AW19" i="4" s="1"/>
  <c r="AW20" i="4" s="1"/>
  <c r="AW21" i="4" s="1"/>
  <c r="AW22" i="4" s="1"/>
  <c r="AW23" i="4" s="1"/>
  <c r="AW24" i="4" s="1"/>
  <c r="AW25" i="4" s="1"/>
  <c r="AW26" i="4" s="1"/>
  <c r="AW27" i="4" s="1"/>
  <c r="AW28" i="4" s="1"/>
  <c r="AW29" i="4" s="1"/>
  <c r="AW30" i="4" s="1"/>
  <c r="AW31" i="4" s="1"/>
  <c r="AW32" i="4" s="1"/>
  <c r="AW33" i="4" s="1"/>
  <c r="AW34" i="4" s="1"/>
  <c r="AW35" i="4" s="1"/>
  <c r="AW36" i="4" s="1"/>
  <c r="AW37" i="4" s="1"/>
  <c r="AW38" i="4" s="1"/>
  <c r="AW39" i="4" s="1"/>
  <c r="AW40" i="4" s="1"/>
  <c r="AW41" i="4" s="1"/>
  <c r="AW42" i="4" s="1"/>
  <c r="AW43" i="4" s="1"/>
  <c r="AW44" i="4" s="1"/>
  <c r="AW45" i="4" s="1"/>
  <c r="AW46" i="4" s="1"/>
  <c r="AW47" i="4" s="1"/>
  <c r="AW48" i="4" s="1"/>
  <c r="AW49" i="4" s="1"/>
  <c r="AW50" i="4" s="1"/>
  <c r="AW51" i="4" s="1"/>
  <c r="AW52" i="4" s="1"/>
  <c r="AW53" i="4" s="1"/>
  <c r="AW54" i="4" s="1"/>
  <c r="AW55" i="4" s="1"/>
  <c r="AW56" i="4" s="1"/>
  <c r="AW57" i="4" s="1"/>
  <c r="AW58" i="4" s="1"/>
  <c r="AW59" i="4" s="1"/>
  <c r="AW60" i="4" s="1"/>
  <c r="AW61" i="4" s="1"/>
  <c r="AW62" i="4" s="1"/>
  <c r="AW63" i="4" s="1"/>
  <c r="AW64" i="4" s="1"/>
  <c r="AW65" i="4" s="1"/>
  <c r="AW66" i="4" s="1"/>
  <c r="AW67" i="4" s="1"/>
  <c r="AW68" i="4" s="1"/>
  <c r="AW69" i="4" s="1"/>
  <c r="AW70" i="4" s="1"/>
  <c r="AW71" i="4" s="1"/>
  <c r="AW72" i="4" s="1"/>
  <c r="AW73" i="4" s="1"/>
  <c r="AW74" i="4" s="1"/>
  <c r="AW75" i="4" s="1"/>
  <c r="AW76" i="4" s="1"/>
  <c r="AW77" i="4" s="1"/>
  <c r="AW78" i="4" s="1"/>
  <c r="AW79" i="4" s="1"/>
  <c r="AW80" i="4" s="1"/>
  <c r="AW81" i="4" s="1"/>
  <c r="AW82" i="4" s="1"/>
  <c r="AW83" i="4" s="1"/>
  <c r="AW84" i="4" s="1"/>
  <c r="AW85" i="4" s="1"/>
  <c r="AW86" i="4" s="1"/>
  <c r="AW87" i="4" s="1"/>
  <c r="AW88" i="4" s="1"/>
  <c r="AW89" i="4" s="1"/>
  <c r="AW90" i="4" s="1"/>
  <c r="AW91" i="4" s="1"/>
  <c r="AW92" i="4" s="1"/>
  <c r="AW93" i="4" s="1"/>
  <c r="AW94" i="4" s="1"/>
  <c r="AW95" i="4" s="1"/>
  <c r="AW96" i="4" s="1"/>
  <c r="AW97" i="4" s="1"/>
  <c r="AW98" i="4" s="1"/>
  <c r="AW99" i="4" s="1"/>
  <c r="AW100" i="4" s="1"/>
  <c r="AW101" i="4" s="1"/>
  <c r="AW102" i="4" s="1"/>
  <c r="AW103" i="4" s="1"/>
  <c r="AW104" i="4" s="1"/>
  <c r="AW105" i="4" s="1"/>
  <c r="AW106" i="4" s="1"/>
  <c r="AW107" i="4" s="1"/>
  <c r="AW108" i="4" s="1"/>
  <c r="AW109" i="4" s="1"/>
  <c r="AW110" i="4" s="1"/>
  <c r="AW111" i="4" s="1"/>
  <c r="AW112" i="4" s="1"/>
  <c r="AW113" i="4" s="1"/>
  <c r="AW114" i="4" s="1"/>
  <c r="AW115" i="4" s="1"/>
  <c r="AW116" i="4" s="1"/>
  <c r="AW117" i="4" s="1"/>
  <c r="AW118" i="4" s="1"/>
  <c r="AW119" i="4" s="1"/>
  <c r="AW120" i="4" s="1"/>
  <c r="AW121" i="4" s="1"/>
  <c r="AW122" i="4" s="1"/>
  <c r="AW123" i="4" s="1"/>
  <c r="AW124" i="4" s="1"/>
  <c r="AW125" i="4" s="1"/>
  <c r="AW126" i="4" s="1"/>
  <c r="AW127" i="4" s="1"/>
  <c r="AW128" i="4" s="1"/>
  <c r="AW129" i="4" s="1"/>
  <c r="AW130" i="4" s="1"/>
  <c r="AW131" i="4" s="1"/>
  <c r="AW132" i="4" s="1"/>
  <c r="AW133" i="4" s="1"/>
  <c r="AW134" i="4" s="1"/>
  <c r="AW135" i="4" s="1"/>
  <c r="AW136" i="4" s="1"/>
  <c r="AW137" i="4" s="1"/>
  <c r="AW138" i="4" s="1"/>
  <c r="AW139" i="4" s="1"/>
  <c r="AW140" i="4" s="1"/>
  <c r="AW141" i="4" s="1"/>
  <c r="AW142" i="4" s="1"/>
  <c r="AW143" i="4" s="1"/>
  <c r="AW144" i="4" s="1"/>
  <c r="AW145" i="4" s="1"/>
  <c r="AW146" i="4" s="1"/>
  <c r="AW147" i="4" s="1"/>
  <c r="AW148" i="4" s="1"/>
  <c r="AW149" i="4" s="1"/>
  <c r="AW150" i="4" s="1"/>
  <c r="AW151" i="4" s="1"/>
  <c r="AW152" i="4" s="1"/>
  <c r="AW153" i="4" s="1"/>
  <c r="AW154" i="4" s="1"/>
  <c r="AW155" i="4" s="1"/>
  <c r="AW156" i="4" s="1"/>
  <c r="AW157" i="4" s="1"/>
  <c r="AW158" i="4" s="1"/>
  <c r="AW159" i="4" s="1"/>
  <c r="AW160" i="4" s="1"/>
  <c r="AW161" i="4" s="1"/>
  <c r="AW162" i="4" s="1"/>
  <c r="AW163" i="4" s="1"/>
  <c r="AW164" i="4" s="1"/>
  <c r="AW165" i="4" s="1"/>
  <c r="AW166" i="4" s="1"/>
  <c r="AW167" i="4" s="1"/>
  <c r="AW168" i="4" s="1"/>
  <c r="AW169" i="4" s="1"/>
  <c r="AW170" i="4" s="1"/>
  <c r="AW171" i="4" s="1"/>
  <c r="AW172" i="4" s="1"/>
  <c r="AW173" i="4" s="1"/>
  <c r="AW174" i="4" s="1"/>
  <c r="AW175" i="4" s="1"/>
  <c r="AW176" i="4" s="1"/>
  <c r="AW177" i="4" s="1"/>
  <c r="AW178" i="4" s="1"/>
  <c r="AW179" i="4" s="1"/>
  <c r="AW180" i="4" s="1"/>
  <c r="AW181" i="4" s="1"/>
  <c r="AW182" i="4" s="1"/>
  <c r="AW183" i="4" s="1"/>
  <c r="AW184" i="4" s="1"/>
  <c r="AW185" i="4" s="1"/>
  <c r="AW186" i="4" s="1"/>
  <c r="AW187" i="4" s="1"/>
  <c r="AW188" i="4" s="1"/>
  <c r="AW189" i="4" s="1"/>
  <c r="AW190" i="4" s="1"/>
  <c r="AB6" i="4"/>
  <c r="AC6" i="4"/>
  <c r="AD6" i="4"/>
  <c r="AE6" i="4"/>
  <c r="AF6" i="4"/>
  <c r="AG6" i="4"/>
  <c r="AB7" i="4"/>
  <c r="AC7" i="4"/>
  <c r="AD7" i="4"/>
  <c r="AE7" i="4"/>
  <c r="AF7" i="4"/>
  <c r="AG7" i="4"/>
  <c r="AB8" i="4"/>
  <c r="AC8" i="4"/>
  <c r="AD8" i="4"/>
  <c r="AE8" i="4"/>
  <c r="AF8" i="4"/>
  <c r="AG8" i="4"/>
  <c r="AC9" i="4"/>
  <c r="AD9" i="4"/>
  <c r="AE9" i="4"/>
  <c r="AF9" i="4"/>
  <c r="AG9" i="4"/>
  <c r="AC10" i="4"/>
  <c r="AD10" i="4"/>
  <c r="AE10" i="4"/>
  <c r="AF10" i="4"/>
  <c r="AG10" i="4"/>
  <c r="AC11" i="4"/>
  <c r="AD11" i="4"/>
  <c r="AE11" i="4"/>
  <c r="AF11" i="4"/>
  <c r="AG11" i="4"/>
  <c r="AB12" i="4"/>
  <c r="AC12" i="4"/>
  <c r="AE12" i="4"/>
  <c r="AF12" i="4"/>
  <c r="AG12" i="4"/>
  <c r="AB13" i="4"/>
  <c r="AC13" i="4"/>
  <c r="AD13" i="4"/>
  <c r="AE13" i="4"/>
  <c r="AG13" i="4"/>
  <c r="AB14" i="4"/>
  <c r="AC14" i="4"/>
  <c r="AD14" i="4"/>
  <c r="AE14" i="4"/>
  <c r="AF14" i="4"/>
  <c r="AG14" i="4"/>
  <c r="D15" i="4"/>
  <c r="AS15" i="4" s="1"/>
  <c r="AB15" i="4"/>
  <c r="AC15" i="4"/>
  <c r="AD15" i="4"/>
  <c r="AE15" i="4"/>
  <c r="AF15" i="4"/>
  <c r="AG15" i="4"/>
  <c r="D16" i="4"/>
  <c r="AR16" i="4" s="1"/>
  <c r="AB16" i="4"/>
  <c r="AC16" i="4"/>
  <c r="AD16" i="4"/>
  <c r="AE16" i="4"/>
  <c r="AF16" i="4"/>
  <c r="AG16" i="4"/>
  <c r="D17" i="4"/>
  <c r="AB17" i="4"/>
  <c r="AC17" i="4"/>
  <c r="AD17" i="4"/>
  <c r="AE17" i="4"/>
  <c r="AF17" i="4"/>
  <c r="AG17" i="4"/>
  <c r="D18" i="4"/>
  <c r="AS18" i="4" s="1"/>
  <c r="AB18" i="4"/>
  <c r="AC18" i="4"/>
  <c r="AD18" i="4"/>
  <c r="AE18" i="4"/>
  <c r="AF18" i="4"/>
  <c r="AG18" i="4"/>
  <c r="I21" i="4"/>
  <c r="U24" i="4" s="1"/>
  <c r="U21" i="4"/>
  <c r="V21" i="4"/>
  <c r="X21" i="4"/>
  <c r="Y21" i="4"/>
  <c r="Y22" i="4"/>
  <c r="Y23" i="4"/>
  <c r="AQ24" i="4"/>
  <c r="U33" i="4"/>
  <c r="V33" i="4"/>
  <c r="W33" i="4"/>
  <c r="X33" i="4"/>
  <c r="Y33" i="4"/>
  <c r="AO33" i="4"/>
  <c r="AO34" i="4" s="1"/>
  <c r="AO35" i="4" s="1"/>
  <c r="AO36" i="4" s="1"/>
  <c r="AO37" i="4" s="1"/>
  <c r="AO38" i="4" s="1"/>
  <c r="AO39" i="4" s="1"/>
  <c r="AO40" i="4" s="1"/>
  <c r="AO41" i="4" s="1"/>
  <c r="AO42" i="4" s="1"/>
  <c r="AO43" i="4" s="1"/>
  <c r="AO44" i="4" s="1"/>
  <c r="AO45" i="4" s="1"/>
  <c r="AO46" i="4" s="1"/>
  <c r="AO47" i="4" s="1"/>
  <c r="AO48" i="4" s="1"/>
  <c r="AO49" i="4" s="1"/>
  <c r="AO50" i="4" s="1"/>
  <c r="AO51" i="4" s="1"/>
  <c r="AO52" i="4" s="1"/>
  <c r="AO53" i="4" s="1"/>
  <c r="AO54" i="4" s="1"/>
  <c r="AO55" i="4" s="1"/>
  <c r="AO56" i="4" s="1"/>
  <c r="AO57" i="4" s="1"/>
  <c r="AO58" i="4" s="1"/>
  <c r="AO59" i="4" s="1"/>
  <c r="U34" i="4"/>
  <c r="V34" i="4"/>
  <c r="W34" i="4"/>
  <c r="X34" i="4"/>
  <c r="Y34" i="4"/>
  <c r="U35" i="4"/>
  <c r="V35" i="4"/>
  <c r="W35" i="4"/>
  <c r="X35" i="4"/>
  <c r="Y35" i="4"/>
  <c r="T36" i="4"/>
  <c r="U36" i="4"/>
  <c r="V36" i="4"/>
  <c r="W36" i="4"/>
  <c r="X36" i="4"/>
  <c r="Y36" i="4"/>
  <c r="V37" i="4"/>
  <c r="W37" i="4"/>
  <c r="X37" i="4"/>
  <c r="Y37" i="4"/>
  <c r="V38" i="4"/>
  <c r="W38" i="4"/>
  <c r="X38" i="4"/>
  <c r="Y38" i="4"/>
  <c r="U39" i="4"/>
  <c r="V39" i="4"/>
  <c r="W39" i="4"/>
  <c r="X39" i="4"/>
  <c r="Y39" i="4"/>
  <c r="U40" i="4"/>
  <c r="V40" i="4"/>
  <c r="W40" i="4"/>
  <c r="X40" i="4"/>
  <c r="Y40" i="4"/>
  <c r="U41" i="4"/>
  <c r="V41" i="4"/>
  <c r="W41" i="4"/>
  <c r="X41" i="4"/>
  <c r="Y41" i="4"/>
  <c r="T42" i="4"/>
  <c r="U42" i="4"/>
  <c r="W42" i="4"/>
  <c r="X42" i="4"/>
  <c r="Y42" i="4"/>
  <c r="T43" i="4"/>
  <c r="U43" i="4"/>
  <c r="V43" i="4"/>
  <c r="W43" i="4"/>
  <c r="Y43" i="4"/>
  <c r="T44" i="4"/>
  <c r="U44" i="4"/>
  <c r="V44" i="4"/>
  <c r="W44" i="4"/>
  <c r="X44" i="4"/>
  <c r="Y44" i="4"/>
  <c r="T45" i="4"/>
  <c r="U45" i="4"/>
  <c r="V45" i="4"/>
  <c r="W45" i="4"/>
  <c r="X45" i="4"/>
  <c r="Y45" i="4"/>
  <c r="T46" i="4"/>
  <c r="U46" i="4"/>
  <c r="V46" i="4"/>
  <c r="W46" i="4"/>
  <c r="X46" i="4"/>
  <c r="Y46" i="4"/>
  <c r="T47" i="4"/>
  <c r="U47" i="4"/>
  <c r="V47" i="4"/>
  <c r="W47" i="4"/>
  <c r="X47" i="4"/>
  <c r="Y47" i="4"/>
  <c r="T48" i="4"/>
  <c r="U48" i="4"/>
  <c r="V48" i="4"/>
  <c r="W48" i="4"/>
  <c r="X48" i="4"/>
  <c r="Y48" i="4"/>
  <c r="AR18" i="4"/>
  <c r="J3" i="4" l="1"/>
  <c r="E16" i="4"/>
  <c r="X16" i="4"/>
  <c r="K16" i="4" s="1"/>
  <c r="F16" i="4"/>
  <c r="H16" i="4"/>
  <c r="AU16" i="4"/>
  <c r="I16" i="4"/>
  <c r="G16" i="4"/>
  <c r="AQ16" i="4"/>
  <c r="AT16" i="4"/>
  <c r="J4" i="4"/>
  <c r="B204" i="2"/>
  <c r="B196" i="2"/>
  <c r="B188" i="2"/>
  <c r="B180" i="2"/>
  <c r="B172" i="2"/>
  <c r="B164" i="2"/>
  <c r="B156" i="2"/>
  <c r="B148" i="2"/>
  <c r="B140" i="2"/>
  <c r="B132" i="2"/>
  <c r="B124" i="2"/>
  <c r="B116" i="2"/>
  <c r="B108" i="2"/>
  <c r="B100" i="2"/>
  <c r="B92" i="2"/>
  <c r="B84" i="2"/>
  <c r="B76" i="2"/>
  <c r="B68" i="2"/>
  <c r="B60" i="2"/>
  <c r="B52" i="2"/>
  <c r="B44" i="2"/>
  <c r="B36" i="2"/>
  <c r="B28" i="2"/>
  <c r="B20" i="2"/>
  <c r="B12" i="2"/>
  <c r="B9" i="2"/>
  <c r="B2" i="2"/>
  <c r="AD2" i="2" s="1"/>
  <c r="H2" i="2"/>
  <c r="A2" i="2"/>
  <c r="J17" i="4"/>
  <c r="J14" i="4"/>
  <c r="B206" i="2"/>
  <c r="B198" i="2"/>
  <c r="B190" i="2"/>
  <c r="B182" i="2"/>
  <c r="B174" i="2"/>
  <c r="B166" i="2"/>
  <c r="B158" i="2"/>
  <c r="B150" i="2"/>
  <c r="B142" i="2"/>
  <c r="B134" i="2"/>
  <c r="B126" i="2"/>
  <c r="B118" i="2"/>
  <c r="B110" i="2"/>
  <c r="B102" i="2"/>
  <c r="B94" i="2"/>
  <c r="B86" i="2"/>
  <c r="B78" i="2"/>
  <c r="B70" i="2"/>
  <c r="B62" i="2"/>
  <c r="B54" i="2"/>
  <c r="B46" i="2"/>
  <c r="B38" i="2"/>
  <c r="B30" i="2"/>
  <c r="B22" i="2"/>
  <c r="B14" i="2"/>
  <c r="B8" i="2"/>
  <c r="Y24" i="4"/>
  <c r="J16" i="4"/>
  <c r="J15" i="4"/>
  <c r="J6" i="4"/>
  <c r="C2" i="2"/>
  <c r="J2" i="2"/>
  <c r="J8" i="4"/>
  <c r="J7" i="4"/>
  <c r="J5" i="4"/>
  <c r="AQ15" i="4"/>
  <c r="AU15" i="4"/>
  <c r="AT15" i="4"/>
  <c r="Y15" i="4"/>
  <c r="X15" i="4"/>
  <c r="K15" i="4" s="1"/>
  <c r="BU3" i="4"/>
  <c r="BT3" i="4" s="1"/>
  <c r="BU15" i="4"/>
  <c r="L24" i="4"/>
  <c r="Y16" i="4"/>
  <c r="AR15" i="4"/>
  <c r="E15" i="4"/>
  <c r="AS16" i="4"/>
  <c r="Y18" i="4"/>
  <c r="BU10" i="4"/>
  <c r="AT18" i="4"/>
  <c r="X18" i="4"/>
  <c r="BU7" i="4"/>
  <c r="BT7" i="4" s="1"/>
  <c r="AB11" i="4"/>
  <c r="AO60" i="4"/>
  <c r="AO61" i="4" s="1"/>
  <c r="AO62" i="4" s="1"/>
  <c r="AO63" i="4" s="1"/>
  <c r="AO64" i="4" s="1"/>
  <c r="AO65" i="4" s="1"/>
  <c r="AO66" i="4" s="1"/>
  <c r="AO67" i="4" s="1"/>
  <c r="AO68" i="4" s="1"/>
  <c r="AO69" i="4" s="1"/>
  <c r="AO70" i="4" s="1"/>
  <c r="AO71" i="4" s="1"/>
  <c r="AO72" i="4" s="1"/>
  <c r="AO73" i="4" s="1"/>
  <c r="AO74" i="4" s="1"/>
  <c r="AO75" i="4" s="1"/>
  <c r="AO76" i="4" s="1"/>
  <c r="AO77" i="4" s="1"/>
  <c r="AO78" i="4" s="1"/>
  <c r="AO79" i="4" s="1"/>
  <c r="AO80" i="4" s="1"/>
  <c r="AO81" i="4" s="1"/>
  <c r="AO82" i="4" s="1"/>
  <c r="AO83" i="4" s="1"/>
  <c r="AO84" i="4" s="1"/>
  <c r="AO85" i="4" s="1"/>
  <c r="AO86" i="4" s="1"/>
  <c r="AO87" i="4" s="1"/>
  <c r="AF13" i="4"/>
  <c r="AT17" i="4"/>
  <c r="AQ17" i="4"/>
  <c r="I17" i="4"/>
  <c r="X17" i="4"/>
  <c r="K17" i="4" s="1"/>
  <c r="H17" i="4"/>
  <c r="AU17" i="4"/>
  <c r="G17" i="4"/>
  <c r="Y17" i="4"/>
  <c r="F17" i="4"/>
  <c r="AR17" i="4"/>
  <c r="AS17" i="4"/>
  <c r="J18" i="4"/>
  <c r="AD12" i="4"/>
  <c r="J12" i="4" s="1"/>
  <c r="X24" i="4"/>
  <c r="BU2" i="4"/>
  <c r="J13" i="4"/>
  <c r="BU11" i="4"/>
  <c r="BT11" i="4" s="1"/>
  <c r="J11" i="4"/>
  <c r="BU12" i="4"/>
  <c r="BU4" i="4"/>
  <c r="BU14" i="4"/>
  <c r="BU13" i="4"/>
  <c r="AQ18" i="4"/>
  <c r="E17" i="4"/>
  <c r="AU18" i="4"/>
  <c r="BU8" i="4"/>
  <c r="BU16" i="4"/>
  <c r="BT10" i="4"/>
  <c r="BW10" i="4" s="1"/>
  <c r="BU6" i="4"/>
  <c r="BU5" i="4"/>
  <c r="BU9" i="4"/>
  <c r="BW3" i="4"/>
  <c r="V24" i="4"/>
  <c r="V20" i="4"/>
  <c r="Y20" i="4" s="1"/>
  <c r="Y25" i="4" s="1"/>
  <c r="J3" i="2" l="1"/>
  <c r="H3" i="2"/>
  <c r="BW11" i="4"/>
  <c r="K18" i="4"/>
  <c r="F18" i="4"/>
  <c r="G18" i="4"/>
  <c r="H18" i="4"/>
  <c r="E18" i="4"/>
  <c r="H15" i="4"/>
  <c r="F15" i="4"/>
  <c r="G15" i="4"/>
  <c r="BW7" i="4"/>
  <c r="BT15" i="4"/>
  <c r="BS15" i="4" s="1"/>
  <c r="BV15" i="4"/>
  <c r="BW15" i="4"/>
  <c r="M3" i="2"/>
  <c r="Q3" i="2"/>
  <c r="G3" i="2"/>
  <c r="K3" i="2"/>
  <c r="N3" i="2"/>
  <c r="E3" i="2"/>
  <c r="P3" i="2"/>
  <c r="T2" i="2"/>
  <c r="S3" i="2"/>
  <c r="B3" i="2"/>
  <c r="AB9" i="4"/>
  <c r="J9" i="4" s="1"/>
  <c r="BT2" i="4"/>
  <c r="BS2" i="4" s="1"/>
  <c r="C3" i="2"/>
  <c r="AB10" i="4"/>
  <c r="J10" i="4" s="1"/>
  <c r="A3" i="2"/>
  <c r="BT13" i="4"/>
  <c r="BW13" i="4" s="1"/>
  <c r="BW16" i="4"/>
  <c r="BV16" i="4"/>
  <c r="BT16" i="4"/>
  <c r="BS16" i="4" s="1"/>
  <c r="BT12" i="4"/>
  <c r="BW12" i="4" s="1"/>
  <c r="BT9" i="4"/>
  <c r="BT14" i="4"/>
  <c r="BT6" i="4"/>
  <c r="BT5" i="4"/>
  <c r="BW5" i="4" s="1"/>
  <c r="BT8" i="4"/>
  <c r="BW8" i="4" s="1"/>
  <c r="BT4" i="4"/>
  <c r="BW14" i="4" l="1"/>
  <c r="BW2" i="4"/>
  <c r="D11" i="4"/>
  <c r="D14" i="4"/>
  <c r="D9" i="4"/>
  <c r="D12" i="4"/>
  <c r="D13" i="4"/>
  <c r="D10" i="4"/>
  <c r="BS3" i="4"/>
  <c r="BW4" i="4"/>
  <c r="BW6" i="4"/>
  <c r="BW9" i="4"/>
  <c r="AT13" i="4" l="1"/>
  <c r="X43" i="4"/>
  <c r="AU13" i="4" s="1"/>
  <c r="X13" i="4"/>
  <c r="K13" i="4" s="1"/>
  <c r="AR13" i="4"/>
  <c r="AQ13" i="4"/>
  <c r="AS13" i="4"/>
  <c r="AQ9" i="4"/>
  <c r="T39" i="4"/>
  <c r="Y9" i="4" s="1"/>
  <c r="AR9" i="4"/>
  <c r="AS9" i="4"/>
  <c r="AT9" i="4"/>
  <c r="X9" i="4"/>
  <c r="K9" i="4" s="1"/>
  <c r="G9" i="4"/>
  <c r="AR14" i="4"/>
  <c r="AT14" i="4"/>
  <c r="AU14" i="4"/>
  <c r="AS14" i="4"/>
  <c r="Y14" i="4"/>
  <c r="X14" i="4"/>
  <c r="F14" i="4" s="1"/>
  <c r="AQ14" i="4"/>
  <c r="D7" i="4"/>
  <c r="D6" i="4"/>
  <c r="BS4" i="4"/>
  <c r="BS5" i="4" s="1"/>
  <c r="BS6" i="4" s="1"/>
  <c r="BS7" i="4" s="1"/>
  <c r="BS8" i="4" s="1"/>
  <c r="BS9" i="4" s="1"/>
  <c r="BS10" i="4" s="1"/>
  <c r="BS11" i="4" s="1"/>
  <c r="BS12" i="4" s="1"/>
  <c r="BS13" i="4" s="1"/>
  <c r="BS14" i="4" s="1"/>
  <c r="AR10" i="4"/>
  <c r="X10" i="4"/>
  <c r="K10" i="4" s="1"/>
  <c r="AT10" i="4"/>
  <c r="AQ10" i="4"/>
  <c r="AS10" i="4"/>
  <c r="T40" i="4"/>
  <c r="Y10" i="4" s="1"/>
  <c r="V42" i="4"/>
  <c r="Y12" i="4" s="1"/>
  <c r="X12" i="4"/>
  <c r="K12" i="4" s="1"/>
  <c r="AT12" i="4"/>
  <c r="AQ12" i="4"/>
  <c r="AR12" i="4"/>
  <c r="AU12" i="4"/>
  <c r="AS12" i="4"/>
  <c r="F12" i="4"/>
  <c r="D3" i="4"/>
  <c r="D4" i="4"/>
  <c r="T34" i="4" s="1"/>
  <c r="AQ11" i="4"/>
  <c r="T41" i="4"/>
  <c r="AU11" i="4" s="1"/>
  <c r="AR11" i="4"/>
  <c r="X11" i="4"/>
  <c r="AT11" i="4"/>
  <c r="AS11" i="4"/>
  <c r="D5" i="4"/>
  <c r="T35" i="4" s="1"/>
  <c r="AU10" i="4" l="1"/>
  <c r="H9" i="4"/>
  <c r="T33" i="4"/>
  <c r="AU3" i="4" s="1"/>
  <c r="G14" i="4"/>
  <c r="T37" i="4"/>
  <c r="U37" i="4"/>
  <c r="H12" i="4"/>
  <c r="G12" i="4"/>
  <c r="G13" i="4"/>
  <c r="H13" i="4"/>
  <c r="F13" i="4"/>
  <c r="E10" i="4"/>
  <c r="H10" i="4"/>
  <c r="G10" i="4"/>
  <c r="F10" i="4"/>
  <c r="E9" i="4"/>
  <c r="AT5" i="4"/>
  <c r="AU5" i="4"/>
  <c r="AQ5" i="4"/>
  <c r="Y5" i="4"/>
  <c r="X5" i="4"/>
  <c r="E5" i="4" s="1"/>
  <c r="AR5" i="4"/>
  <c r="AS5" i="4"/>
  <c r="E11" i="4"/>
  <c r="K11" i="4"/>
  <c r="AR6" i="4"/>
  <c r="AS6" i="4"/>
  <c r="AT6" i="4"/>
  <c r="AQ6" i="4"/>
  <c r="X6" i="4"/>
  <c r="F6" i="4" s="1"/>
  <c r="Y6" i="4"/>
  <c r="AU6" i="4"/>
  <c r="D8" i="4"/>
  <c r="BV2" i="4" s="1"/>
  <c r="I15" i="4" s="1"/>
  <c r="H14" i="4"/>
  <c r="K14" i="4"/>
  <c r="AT3" i="4"/>
  <c r="AR3" i="4"/>
  <c r="BV3" i="4"/>
  <c r="AQ3" i="4"/>
  <c r="AS3" i="4"/>
  <c r="X3" i="4"/>
  <c r="E3" i="4" s="1"/>
  <c r="BV6" i="4"/>
  <c r="BV4" i="4"/>
  <c r="BV13" i="4"/>
  <c r="BV11" i="4"/>
  <c r="BV9" i="4"/>
  <c r="BV12" i="4"/>
  <c r="AR4" i="4"/>
  <c r="AQ4" i="4"/>
  <c r="AS4" i="4"/>
  <c r="AT4" i="4"/>
  <c r="X4" i="4"/>
  <c r="K4" i="4" s="1"/>
  <c r="AU4" i="4"/>
  <c r="Y4" i="4"/>
  <c r="F11" i="4"/>
  <c r="Y11" i="4"/>
  <c r="H11" i="4"/>
  <c r="E12" i="4"/>
  <c r="E14" i="4"/>
  <c r="F9" i="4"/>
  <c r="Y13" i="4"/>
  <c r="E13" i="4"/>
  <c r="AQ7" i="4"/>
  <c r="AS7" i="4"/>
  <c r="AR7" i="4"/>
  <c r="Y7" i="4"/>
  <c r="X7" i="4"/>
  <c r="K7" i="4" s="1"/>
  <c r="AU7" i="4"/>
  <c r="AT7" i="4"/>
  <c r="G11" i="4"/>
  <c r="AU9" i="4"/>
  <c r="H5" i="4" l="1"/>
  <c r="Y3" i="4"/>
  <c r="BV7" i="4"/>
  <c r="BV10" i="4"/>
  <c r="I18" i="4" s="1"/>
  <c r="BV14" i="4"/>
  <c r="BV5" i="4"/>
  <c r="BV8" i="4"/>
  <c r="I7" i="4"/>
  <c r="H6" i="4"/>
  <c r="G5" i="4"/>
  <c r="H3" i="4"/>
  <c r="T38" i="4"/>
  <c r="U38" i="4"/>
  <c r="F7" i="4"/>
  <c r="I6" i="4"/>
  <c r="H4" i="4"/>
  <c r="I4" i="4"/>
  <c r="F4" i="4"/>
  <c r="G4" i="4"/>
  <c r="E4" i="4"/>
  <c r="F3" i="4"/>
  <c r="I3" i="4"/>
  <c r="AT8" i="4"/>
  <c r="X8" i="4"/>
  <c r="K8" i="4" s="1"/>
  <c r="AQ8" i="4"/>
  <c r="AU8" i="4"/>
  <c r="Y19" i="4" s="1"/>
  <c r="I23" i="4" s="1"/>
  <c r="AR8" i="4"/>
  <c r="AS8" i="4"/>
  <c r="G8" i="4"/>
  <c r="I8" i="4"/>
  <c r="F5" i="4"/>
  <c r="K5" i="4"/>
  <c r="E7" i="4"/>
  <c r="H7" i="4"/>
  <c r="E6" i="4"/>
  <c r="G7" i="4"/>
  <c r="I5" i="4"/>
  <c r="G3" i="4"/>
  <c r="K3" i="4"/>
  <c r="I14" i="4"/>
  <c r="I9" i="4"/>
  <c r="I11" i="4"/>
  <c r="I12" i="4"/>
  <c r="I13" i="4"/>
  <c r="I10" i="4"/>
  <c r="G6" i="4"/>
  <c r="K6" i="4"/>
  <c r="Y8" i="4" l="1"/>
  <c r="F8" i="4"/>
  <c r="H8" i="4"/>
  <c r="E8" i="4"/>
</calcChain>
</file>

<file path=xl/sharedStrings.xml><?xml version="1.0" encoding="utf-8"?>
<sst xmlns="http://schemas.openxmlformats.org/spreadsheetml/2006/main" count="2807" uniqueCount="774">
  <si>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</si>
  <si>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</si>
  <si>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</si>
  <si>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</si>
  <si>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</si>
  <si>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</si>
  <si>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</si>
  <si>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</si>
  <si>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</si>
  <si>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</si>
  <si>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</si>
  <si>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</si>
  <si>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</si>
  <si>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</si>
  <si>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</si>
  <si>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</si>
  <si>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</si>
  <si>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</si>
  <si>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</si>
  <si>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</si>
  <si>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</si>
  <si>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</si>
  <si>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</si>
  <si>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</si>
  <si>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</si>
  <si>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</si>
  <si>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</si>
  <si>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</si>
  <si>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</si>
  <si>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</si>
  <si>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</si>
  <si>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</si>
  <si>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</si>
  <si>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</si>
  <si>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</si>
  <si>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</si>
  <si>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</si>
  <si>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</si>
  <si>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</si>
  <si>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</si>
  <si>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</si>
  <si>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</si>
  <si>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</si>
  <si>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</si>
  <si>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</si>
  <si>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</si>
  <si>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</si>
  <si>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</si>
  <si>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</si>
  <si>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</si>
  <si>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</si>
  <si>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</si>
  <si>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</si>
  <si>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</si>
  <si>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</si>
  <si>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</si>
  <si>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</si>
  <si>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</si>
  <si>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</si>
  <si>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</si>
  <si>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</si>
  <si>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</si>
  <si>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</si>
  <si>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</si>
  <si>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</si>
  <si>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</si>
  <si>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</si>
  <si>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</si>
  <si>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</si>
  <si>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</si>
  <si>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</si>
  <si>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</si>
  <si>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</si>
  <si>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</si>
  <si>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</si>
  <si>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</si>
  <si>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</si>
  <si>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</si>
  <si>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</si>
  <si>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</si>
  <si>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</si>
  <si>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</si>
  <si>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</si>
  <si>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</si>
  <si>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</si>
  <si>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</si>
  <si>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</si>
  <si>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</si>
  <si>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</si>
  <si>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</si>
  <si>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</si>
  <si>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</si>
  <si>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</si>
  <si>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</si>
  <si>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</si>
  <si>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</si>
  <si>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</si>
  <si>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</si>
  <si>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</si>
  <si>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</si>
  <si>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</si>
  <si>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</si>
  <si>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</si>
  <si>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</si>
  <si>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</si>
  <si>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</si>
  <si>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</si>
  <si>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</si>
  <si>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</si>
  <si>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</si>
  <si>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</si>
  <si>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</si>
  <si>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</si>
  <si>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</si>
  <si>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</si>
  <si>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</si>
  <si>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</si>
  <si>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</si>
  <si>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</si>
  <si>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</si>
  <si>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</si>
  <si>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</si>
  <si>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</si>
  <si>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</si>
  <si>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</si>
  <si>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</si>
  <si>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</si>
  <si>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</si>
  <si>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</si>
  <si>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</si>
  <si>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</si>
  <si>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</si>
  <si>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</si>
  <si>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</si>
  <si>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</si>
  <si>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</si>
  <si>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</si>
  <si>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</si>
  <si>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</si>
  <si>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</si>
  <si>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</si>
  <si>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</si>
  <si>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</si>
  <si>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</si>
  <si>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</si>
  <si>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</si>
  <si>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</si>
  <si>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</si>
  <si>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</si>
  <si>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</si>
  <si>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</si>
  <si>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</si>
  <si>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</si>
  <si>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</si>
  <si>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</si>
  <si>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</si>
  <si>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</si>
  <si>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</si>
  <si>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</si>
  <si>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</si>
  <si>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</si>
  <si>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</si>
  <si>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</si>
  <si>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</si>
  <si>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</si>
  <si>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</si>
  <si>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</si>
  <si>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</si>
  <si>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</si>
  <si>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</si>
  <si>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</si>
  <si>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</si>
  <si>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</si>
  <si>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</si>
  <si>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</si>
  <si>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</si>
  <si>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</si>
  <si>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</si>
  <si>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</si>
  <si>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</si>
  <si>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</si>
  <si>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</si>
  <si>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</si>
  <si>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</si>
  <si>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</si>
  <si>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</si>
  <si>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</si>
  <si>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</si>
  <si>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</si>
  <si>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</si>
  <si>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</si>
  <si>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</si>
  <si>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</si>
  <si>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</si>
  <si>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</si>
  <si>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</si>
  <si>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</si>
  <si>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</si>
  <si>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</si>
  <si>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</si>
  <si>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</si>
  <si>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</si>
  <si>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</si>
  <si>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</si>
  <si>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</si>
  <si>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</si>
  <si>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</si>
  <si>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</si>
  <si>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</si>
  <si>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</si>
  <si>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</si>
  <si>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</si>
  <si>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</si>
  <si>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</si>
  <si>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</si>
  <si>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</si>
  <si>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</si>
  <si>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</si>
  <si>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</si>
  <si>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</si>
  <si>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</si>
  <si>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</si>
  <si>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</si>
  <si>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</si>
  <si>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</si>
  <si>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</si>
  <si>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</si>
  <si>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</si>
  <si>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</si>
  <si>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</si>
  <si>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</si>
  <si>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</si>
  <si>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</si>
  <si>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</si>
  <si>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</si>
  <si>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</si>
  <si>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</si>
  <si>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</si>
  <si>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</si>
  <si>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</si>
  <si>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</si>
  <si>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</si>
  <si>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</si>
  <si>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</si>
  <si>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</si>
  <si>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</si>
  <si>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</si>
  <si>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</si>
  <si>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</si>
  <si>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</si>
  <si>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</si>
  <si>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</si>
  <si>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</si>
  <si>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</si>
  <si>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</si>
  <si>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</si>
  <si>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</si>
  <si>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</si>
  <si>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</si>
  <si>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</si>
  <si>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</si>
  <si>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</si>
  <si>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</si>
  <si>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</si>
  <si>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</si>
  <si>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</si>
  <si>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</si>
  <si>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</si>
  <si>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</si>
  <si>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</si>
  <si>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</si>
  <si>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</si>
  <si>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</si>
  <si>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</si>
  <si>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</si>
  <si>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</si>
  <si>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</si>
  <si>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</si>
  <si>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</si>
  <si>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</si>
  <si>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</si>
  <si>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</si>
  <si>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</si>
  <si>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</si>
  <si>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</si>
  <si>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</si>
  <si>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</si>
  <si>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</si>
  <si>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</si>
  <si>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</si>
  <si>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</si>
  <si>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</si>
  <si>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</si>
  <si>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</si>
  <si>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</si>
  <si>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</si>
  <si>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</si>
  <si>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</si>
  <si>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</si>
  <si>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</si>
  <si>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</si>
  <si>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</si>
  <si>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</si>
  <si>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</si>
  <si>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</si>
  <si>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</si>
  <si>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</si>
  <si>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</si>
  <si>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</si>
  <si>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</si>
  <si>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</si>
  <si>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</si>
  <si>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</si>
  <si>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</si>
  <si>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</si>
  <si>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</si>
  <si>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</si>
  <si>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</si>
  <si>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</si>
  <si>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</si>
  <si>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</si>
  <si>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</si>
  <si>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</si>
  <si>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</si>
  <si>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</si>
  <si>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</si>
  <si>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</si>
  <si>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</si>
  <si>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</si>
  <si>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</si>
  <si>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</si>
  <si>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</si>
  <si>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</si>
  <si>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</si>
  <si>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</si>
  <si>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</si>
  <si>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</si>
  <si>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</si>
  <si>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</si>
  <si>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</si>
  <si>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</si>
  <si>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</si>
  <si>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</si>
  <si>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</si>
  <si>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</si>
  <si>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</si>
  <si>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</si>
  <si>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</si>
  <si>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</si>
  <si>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</si>
  <si>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</si>
  <si>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</si>
  <si>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</si>
  <si>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</si>
  <si>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</si>
  <si>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</si>
  <si>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</si>
  <si>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</si>
  <si>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</si>
  <si>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</si>
  <si>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</si>
  <si>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</si>
  <si>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</si>
  <si>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</si>
  <si>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</si>
  <si>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</si>
  <si>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</si>
  <si>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</si>
  <si>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</si>
  <si>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</si>
  <si>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</si>
  <si>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</si>
  <si>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</si>
  <si>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</si>
  <si>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</si>
  <si>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</si>
  <si>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</si>
  <si>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</si>
  <si>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</si>
  <si>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</si>
  <si>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</si>
  <si>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</si>
  <si>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</si>
  <si>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</si>
  <si>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</si>
  <si>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</si>
  <si>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</si>
  <si>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</si>
  <si>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</si>
  <si>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</si>
  <si>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</si>
  <si>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</si>
  <si>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</si>
  <si>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</si>
  <si>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</si>
  <si>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</si>
  <si>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</si>
  <si>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</si>
  <si>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</si>
  <si>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</si>
  <si>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</si>
  <si>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</si>
  <si>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</si>
  <si>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</si>
  <si>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</si>
  <si>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</si>
  <si>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</si>
  <si>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</si>
  <si>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</si>
  <si>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</si>
  <si>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</si>
  <si>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</si>
  <si>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</si>
  <si>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</si>
  <si>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</si>
  <si>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</si>
  <si>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</si>
  <si>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</si>
  <si>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</si>
  <si>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</si>
  <si>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</si>
  <si>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</si>
  <si>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</si>
  <si>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</si>
  <si>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</si>
  <si>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</si>
  <si>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</si>
  <si>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</si>
  <si>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</si>
  <si>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</si>
  <si>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</si>
  <si>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</si>
  <si>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</si>
  <si>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</si>
  <si>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</si>
  <si>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</si>
  <si>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</si>
  <si>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</si>
  <si>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</si>
  <si>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</si>
  <si>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</si>
  <si>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</si>
  <si>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</si>
  <si>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</si>
  <si>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</si>
  <si>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</si>
  <si>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</si>
  <si>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</si>
  <si>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</si>
  <si>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</si>
  <si>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</si>
  <si>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</si>
  <si>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</si>
  <si>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</si>
  <si>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</si>
  <si>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</si>
  <si>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</si>
  <si>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</si>
  <si>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</si>
  <si>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</si>
  <si>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</si>
  <si>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</si>
  <si>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</si>
  <si>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</si>
  <si>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</si>
  <si>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</si>
  <si>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</si>
  <si>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</si>
  <si>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</si>
  <si>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</si>
  <si>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</si>
  <si>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</si>
  <si>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</si>
  <si>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</si>
  <si>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</si>
  <si>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</si>
  <si>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</si>
  <si>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</si>
  <si>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</si>
  <si>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</si>
  <si>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</si>
  <si>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</si>
  <si>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</si>
  <si>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</si>
  <si>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</si>
  <si>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</si>
  <si>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</si>
  <si>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</si>
  <si>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</si>
  <si>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</si>
  <si>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</si>
  <si>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</si>
  <si>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</si>
  <si>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</si>
  <si>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</si>
  <si>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</si>
  <si>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</si>
  <si>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</si>
  <si>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</si>
  <si>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</si>
  <si>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</si>
  <si>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</si>
  <si>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</si>
  <si>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</si>
  <si>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</si>
  <si>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</si>
  <si>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</si>
  <si>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</si>
  <si>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</si>
  <si>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</si>
  <si>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</si>
  <si>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</si>
  <si>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</si>
  <si>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</si>
  <si>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</si>
  <si>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</si>
  <si>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</si>
  <si>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</si>
  <si>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</si>
  <si>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</si>
  <si>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</si>
  <si>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</si>
  <si>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</si>
  <si>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</si>
  <si>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</si>
  <si>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</si>
  <si>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</si>
  <si>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</si>
  <si>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</si>
  <si>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</si>
  <si>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</si>
  <si>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</si>
  <si>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</si>
  <si>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</si>
  <si>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</si>
  <si>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</si>
  <si>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</si>
  <si>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</si>
  <si>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</si>
  <si>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</si>
  <si>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</si>
  <si>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</si>
  <si>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</si>
  <si>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</si>
  <si>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</si>
  <si>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</si>
  <si>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</si>
  <si>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</si>
  <si>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</si>
  <si>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</si>
  <si>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</si>
  <si>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</si>
  <si>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</si>
  <si>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</si>
  <si>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</si>
  <si>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</si>
  <si>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</si>
  <si>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</si>
  <si>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</si>
  <si>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</si>
  <si>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</si>
  <si>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</si>
  <si>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</si>
  <si>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</si>
  <si>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</si>
  <si>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</si>
  <si>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</si>
  <si>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</si>
  <si>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</si>
  <si>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</si>
  <si>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</si>
  <si>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</si>
  <si>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</si>
  <si>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</si>
  <si>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</si>
  <si>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</si>
  <si>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</si>
  <si>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</si>
  <si>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</si>
  <si>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</si>
  <si>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</si>
  <si>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</si>
  <si>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</si>
  <si>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</si>
  <si>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</si>
  <si>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</si>
  <si>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</si>
  <si>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</si>
  <si>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</si>
  <si>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</si>
  <si>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</si>
  <si>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</si>
  <si>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</si>
  <si>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</si>
  <si>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</si>
  <si>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</si>
  <si>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</si>
  <si>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</si>
  <si>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</si>
  <si>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</si>
  <si>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</si>
  <si>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</si>
  <si>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</si>
  <si>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</si>
  <si>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</si>
  <si>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</si>
  <si>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</si>
  <si>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</si>
  <si>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</si>
  <si>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</si>
  <si>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</si>
  <si>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</si>
  <si>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</si>
  <si>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</si>
  <si>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</si>
  <si>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</si>
  <si>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</si>
  <si>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</si>
  <si>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</si>
  <si>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</si>
  <si>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</si>
  <si>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</si>
  <si>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</si>
  <si>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</si>
  <si>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</si>
  <si>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</si>
  <si>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</si>
  <si>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</si>
  <si>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</si>
  <si>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</si>
  <si>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</si>
  <si>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</si>
  <si>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</si>
  <si>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</si>
  <si>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</si>
  <si>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</si>
  <si>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</si>
  <si>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</si>
  <si>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</si>
  <si>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</si>
  <si>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</si>
  <si>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</si>
  <si>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</si>
  <si>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</si>
  <si>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</si>
  <si>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</si>
  <si>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</si>
  <si>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</si>
  <si>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</si>
  <si>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</si>
  <si>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</si>
  <si>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</si>
  <si>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</si>
  <si>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</si>
  <si>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</si>
  <si>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</si>
  <si>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</si>
  <si>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</si>
  <si>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</si>
  <si>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</si>
  <si>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</si>
  <si>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</si>
  <si>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</si>
  <si>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</si>
  <si>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</si>
  <si>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</si>
  <si>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</si>
  <si>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</si>
  <si>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</si>
  <si>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</si>
  <si>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</si>
  <si>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</si>
  <si>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</si>
  <si>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</si>
  <si>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</si>
  <si>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</si>
  <si>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</si>
  <si>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</si>
  <si>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</si>
  <si>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</si>
  <si>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</si>
  <si>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</si>
  <si>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</si>
  <si>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</si>
  <si>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</si>
  <si>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</si>
  <si>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</si>
  <si>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</si>
  <si>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</si>
  <si>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</si>
  <si>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</si>
  <si>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</si>
  <si>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</si>
  <si>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</si>
  <si>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</si>
  <si>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</si>
  <si>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</si>
  <si>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</si>
  <si>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</si>
  <si>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</si>
  <si>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</si>
  <si>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</si>
  <si>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</si>
  <si>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</si>
  <si>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</si>
  <si>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</si>
  <si>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</si>
  <si>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</si>
  <si>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</si>
  <si>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</si>
  <si>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</si>
  <si>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</si>
  <si>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</si>
  <si>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</si>
  <si>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</si>
  <si>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</si>
  <si>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</si>
  <si>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</si>
  <si>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</si>
  <si>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</si>
  <si>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</si>
  <si>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</si>
  <si>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</si>
  <si>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</si>
  <si>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</si>
  <si>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</si>
  <si>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</si>
  <si>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</si>
  <si>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</si>
  <si>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</si>
  <si>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</si>
  <si>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</si>
  <si>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</si>
  <si>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</si>
  <si>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</si>
  <si>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</si>
  <si>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</si>
  <si>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</si>
  <si>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</si>
  <si>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</si>
  <si>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</si>
  <si>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</si>
  <si>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</si>
  <si>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</si>
  <si>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</si>
  <si>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</si>
  <si>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</si>
  <si>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</si>
  <si>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</si>
  <si>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</si>
  <si>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</si>
  <si>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</si>
  <si>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</si>
  <si>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</si>
  <si>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</si>
  <si>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</si>
  <si>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</si>
  <si>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</si>
  <si>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</si>
  <si>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</si>
  <si>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Three Stripes Terror</t>
  </si>
  <si>
    <t>Shawass</t>
  </si>
  <si>
    <t>Bandyta</t>
  </si>
  <si>
    <t>Siwy</t>
  </si>
  <si>
    <t>Dzidek</t>
  </si>
  <si>
    <t>Łysy</t>
  </si>
  <si>
    <t>Koksu</t>
  </si>
  <si>
    <t>Mareczek</t>
  </si>
  <si>
    <t>Seba</t>
  </si>
  <si>
    <t>Endrju</t>
  </si>
  <si>
    <t>Majk</t>
  </si>
  <si>
    <t>Brudas</t>
  </si>
  <si>
    <t>Krzywy</t>
  </si>
  <si>
    <t>Rudy</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</si>
</sst>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k"/>
  </numFmts>
  <fonts count="30" x14ac:knownFonts="1">
    <font>
      <sz val="10"/>
      <name val="Arial"/>
    </font>
    <font>
      <sz val="10"/>
      <name val="Arial"/>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Hiperłącze" xfId="1" builtinId="8"/>
    <cellStyle name="Normalny" xfId="0" builtinId="0"/>
    <cellStyle name="Procentowy"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Drop" dropLines="24" dropStyle="combo" dx="16" fmlaLink="$AQ$22" fmlaRange="$BN$2:$BN$25" noThreeD="1" sel="18" val="0"/>
</file>

<file path=xl/ctrlProps/ctrlProp10.xml><?xml version="1.0" encoding="utf-8"?>
<formControlPr xmlns="http://schemas.microsoft.com/office/spreadsheetml/2009/9/main" objectType="Drop" dropLines="15" dropStyle="combo" dx="16" fmlaLink="$AP$11" fmlaRange="$BT$1:$BT$15" noThreeD="1" sel="5" val="0"/>
</file>

<file path=xl/ctrlProps/ctrlProp100.xml><?xml version="1.0" encoding="utf-8"?>
<formControlPr xmlns="http://schemas.microsoft.com/office/spreadsheetml/2009/9/main" objectType="Drop" dropLines="20" dropStyle="combo" dx="16" fmlaLink="AO16" fmlaRange="$AQ$32:$AQ$87" noThreeD="1" val="0"/>
</file>

<file path=xl/ctrlProps/ctrlProp101.xml><?xml version="1.0" encoding="utf-8"?>
<formControlPr xmlns="http://schemas.microsoft.com/office/spreadsheetml/2009/9/main" objectType="Drop" dropLines="20" dropStyle="combo" dx="16" fmlaLink="AO15" fmlaRange="$AQ$32:$AQ$87" noThreeD="1" val="0"/>
</file>

<file path=xl/ctrlProps/ctrlProp102.xml><?xml version="1.0" encoding="utf-8"?>
<formControlPr xmlns="http://schemas.microsoft.com/office/spreadsheetml/2009/9/main" objectType="Drop" dropLines="20" dropStyle="combo" dx="16" fmlaLink="AO14" fmlaRange="$AQ$32:$AQ$87" noThreeD="1" val="0"/>
</file>

<file path=xl/ctrlProps/ctrlProp103.xml><?xml version="1.0" encoding="utf-8"?>
<formControlPr xmlns="http://schemas.microsoft.com/office/spreadsheetml/2009/9/main" objectType="Drop" dropLines="20" dropStyle="combo" dx="16" fmlaLink="AO13" fmlaRange="$AQ$32:$AQ$87" noThreeD="1" val="0"/>
</file>

<file path=xl/ctrlProps/ctrlProp104.xml><?xml version="1.0" encoding="utf-8"?>
<formControlPr xmlns="http://schemas.microsoft.com/office/spreadsheetml/2009/9/main" objectType="Drop" dropLines="20" dropStyle="combo" dx="16" fmlaLink="AO12" fmlaRange="$AQ$32:$AQ$87" noThreeD="1" val="0"/>
</file>

<file path=xl/ctrlProps/ctrlProp105.xml><?xml version="1.0" encoding="utf-8"?>
<formControlPr xmlns="http://schemas.microsoft.com/office/spreadsheetml/2009/9/main" objectType="Drop" dropLines="20" dropStyle="combo" dx="16" fmlaLink="AO11" fmlaRange="$AQ$32:$AQ$87" noThreeD="1" val="0"/>
</file>

<file path=xl/ctrlProps/ctrlProp106.xml><?xml version="1.0" encoding="utf-8"?>
<formControlPr xmlns="http://schemas.microsoft.com/office/spreadsheetml/2009/9/main" objectType="Drop" dropLines="20" dropStyle="combo" dx="16" fmlaLink="AO10" fmlaRange="$AQ$32:$AQ$87" noThreeD="1" val="0"/>
</file>

<file path=xl/ctrlProps/ctrlProp107.xml><?xml version="1.0" encoding="utf-8"?>
<formControlPr xmlns="http://schemas.microsoft.com/office/spreadsheetml/2009/9/main" objectType="Drop" dropLines="20" dropStyle="combo" dx="16" fmlaLink="AO9" fmlaRange="$AQ$32:$AQ$87" noThreeD="1" val="0"/>
</file>

<file path=xl/ctrlProps/ctrlProp108.xml><?xml version="1.0" encoding="utf-8"?>
<formControlPr xmlns="http://schemas.microsoft.com/office/spreadsheetml/2009/9/main" objectType="Drop" dropLines="20" dropStyle="combo" dx="16" fmlaLink="AO3" fmlaRange="$AQ$32:$AQ$87" noThreeD="1" val="0"/>
</file>

<file path=xl/ctrlProps/ctrlProp109.xml><?xml version="1.0" encoding="utf-8"?>
<formControlPr xmlns="http://schemas.microsoft.com/office/spreadsheetml/2009/9/main" objectType="Drop" dropLines="20" dropStyle="combo" dx="16" fmlaLink="AO4" fmlaRange="$AQ$32:$AQ$87" noThreeD="1" val="0"/>
</file>

<file path=xl/ctrlProps/ctrlProp11.xml><?xml version="1.0" encoding="utf-8"?>
<formControlPr xmlns="http://schemas.microsoft.com/office/spreadsheetml/2009/9/main" objectType="Drop" dropLines="15" dropStyle="combo" dx="16" fmlaLink="$AP$12" fmlaRange="$BT$1:$BT$15" noThreeD="1" sel="2" val="0"/>
</file>

<file path=xl/ctrlProps/ctrlProp110.xml><?xml version="1.0" encoding="utf-8"?>
<formControlPr xmlns="http://schemas.microsoft.com/office/spreadsheetml/2009/9/main" objectType="Drop" dropLines="20" dropStyle="combo" dx="16" fmlaLink="AO5" fmlaRange="$AQ$32:$AQ$87" noThreeD="1" val="0"/>
</file>

<file path=xl/ctrlProps/ctrlProp111.xml><?xml version="1.0" encoding="utf-8"?>
<formControlPr xmlns="http://schemas.microsoft.com/office/spreadsheetml/2009/9/main" objectType="Drop" dropLines="20" dropStyle="combo" dx="16" fmlaLink="AO6" fmlaRange="$AQ$32:$AQ$87" noThreeD="1" val="0"/>
</file>

<file path=xl/ctrlProps/ctrlProp112.xml><?xml version="1.0" encoding="utf-8"?>
<formControlPr xmlns="http://schemas.microsoft.com/office/spreadsheetml/2009/9/main" objectType="Drop" dropLines="20" dropStyle="combo" dx="16" fmlaLink="AO7" fmlaRange="$AQ$32:$AQ$87" noThreeD="1" val="0"/>
</file>

<file path=xl/ctrlProps/ctrlProp113.xml><?xml version="1.0" encoding="utf-8"?>
<formControlPr xmlns="http://schemas.microsoft.com/office/spreadsheetml/2009/9/main" objectType="Drop" dropLines="20" dropStyle="combo" dx="16" fmlaLink="AO8" fmlaRange="$AQ$32:$AQ$87" noThreeD="1" val="0"/>
</file>

<file path=xl/ctrlProps/ctrlProp12.xml><?xml version="1.0" encoding="utf-8"?>
<formControlPr xmlns="http://schemas.microsoft.com/office/spreadsheetml/2009/9/main" objectType="Drop" dropLines="15" dropStyle="combo" dx="16" fmlaLink="$AP$13" fmlaRange="$BT$1:$BT$15" noThreeD="1" sel="2" val="0"/>
</file>

<file path=xl/ctrlProps/ctrlProp13.xml><?xml version="1.0" encoding="utf-8"?>
<formControlPr xmlns="http://schemas.microsoft.com/office/spreadsheetml/2009/9/main" objectType="Drop" dropLines="15" dropStyle="combo" dx="16" fmlaLink="$AP$14" fmlaRange="$BT$1:$BT$15" noThreeD="1" sel="2" val="0"/>
</file>

<file path=xl/ctrlProps/ctrlProp14.xml><?xml version="1.0" encoding="utf-8"?>
<formControlPr xmlns="http://schemas.microsoft.com/office/spreadsheetml/2009/9/main" objectType="Drop" dropLines="15" dropStyle="combo" dx="16" fmlaLink="$AP$15" fmlaRange="$BT$1:$BT$15" noThreeD="1" val="0"/>
</file>

<file path=xl/ctrlProps/ctrlProp15.xml><?xml version="1.0" encoding="utf-8"?>
<formControlPr xmlns="http://schemas.microsoft.com/office/spreadsheetml/2009/9/main" objectType="Drop" dropLines="15" dropStyle="combo" dx="16" fmlaLink="$AP$16" fmlaRange="$BT$1:$BT$15" noThreeD="1" val="0"/>
</file>

<file path=xl/ctrlProps/ctrlProp16.xml><?xml version="1.0" encoding="utf-8"?>
<formControlPr xmlns="http://schemas.microsoft.com/office/spreadsheetml/2009/9/main" objectType="Drop" dropLines="15" dropStyle="combo" dx="16" fmlaLink="$AP$17" fmlaRange="$BT$1:$BT$15" noThreeD="1" val="0"/>
</file>

<file path=xl/ctrlProps/ctrlProp17.xml><?xml version="1.0" encoding="utf-8"?>
<formControlPr xmlns="http://schemas.microsoft.com/office/spreadsheetml/2009/9/main" objectType="Drop" dropLines="15" dropStyle="combo" dx="16" fmlaLink="$AP$18" fmlaRange="$BT$1:$BT$15" noThreeD="1" val="0"/>
</file>

<file path=xl/ctrlProps/ctrlProp18.xml><?xml version="1.0" encoding="utf-8"?>
<formControlPr xmlns="http://schemas.microsoft.com/office/spreadsheetml/2009/9/main" objectType="Drop" dropLines="20" dropStyle="combo" dx="16" fmlaLink="$AJ$17" fmlaRange="$AQ$32:$AQ$87" noThreeD="1" val="0"/>
</file>

<file path=xl/ctrlProps/ctrlProp19.xml><?xml version="1.0" encoding="utf-8"?>
<formControlPr xmlns="http://schemas.microsoft.com/office/spreadsheetml/2009/9/main" objectType="Drop" dropLines="20" dropStyle="combo" dx="16" fmlaLink="AK17" fmlaRange="$AQ$32:$AQ$87" noThreeD="1" val="0"/>
</file>

<file path=xl/ctrlProps/ctrlProp2.xml><?xml version="1.0" encoding="utf-8"?>
<formControlPr xmlns="http://schemas.microsoft.com/office/spreadsheetml/2009/9/main" objectType="Drop" dropLines="15" dropStyle="combo" dx="16" fmlaLink="AP3" fmlaRange="$BT$1:$BT$15" noThreeD="1" sel="4" val="0"/>
</file>

<file path=xl/ctrlProps/ctrlProp20.xml><?xml version="1.0" encoding="utf-8"?>
<formControlPr xmlns="http://schemas.microsoft.com/office/spreadsheetml/2009/9/main" objectType="Drop" dropLines="20" dropStyle="combo" dx="16" fmlaLink="AL17" fmlaRange="$AQ$32:$AQ$87" noThreeD="1" val="0"/>
</file>

<file path=xl/ctrlProps/ctrlProp21.xml><?xml version="1.0" encoding="utf-8"?>
<formControlPr xmlns="http://schemas.microsoft.com/office/spreadsheetml/2009/9/main" objectType="Drop" dropLines="20" dropStyle="combo" dx="16" fmlaLink="AM17" fmlaRange="$AQ$32:$AQ$87" noThreeD="1" val="0"/>
</file>

<file path=xl/ctrlProps/ctrlProp22.xml><?xml version="1.0" encoding="utf-8"?>
<formControlPr xmlns="http://schemas.microsoft.com/office/spreadsheetml/2009/9/main" objectType="Drop" dropLines="20" dropStyle="combo" dx="16" fmlaLink="AN17" fmlaRange="$AQ$32:$AQ$87" noThreeD="1" val="0"/>
</file>

<file path=xl/ctrlProps/ctrlProp23.xml><?xml version="1.0" encoding="utf-8"?>
<formControlPr xmlns="http://schemas.microsoft.com/office/spreadsheetml/2009/9/main" objectType="Drop" dropLines="20" dropStyle="combo" dx="16" fmlaLink="AO17" fmlaRange="$AQ$32:$AQ$87" noThreeD="1" val="0"/>
</file>

<file path=xl/ctrlProps/ctrlProp24.xml><?xml version="1.0" encoding="utf-8"?>
<formControlPr xmlns="http://schemas.microsoft.com/office/spreadsheetml/2009/9/main" objectType="Drop" dropLines="20" dropStyle="combo" dx="16" fmlaLink="$AJ$18" fmlaRange="$AQ$32:$AQ$87" noThreeD="1" val="0"/>
</file>

<file path=xl/ctrlProps/ctrlProp25.xml><?xml version="1.0" encoding="utf-8"?>
<formControlPr xmlns="http://schemas.microsoft.com/office/spreadsheetml/2009/9/main" objectType="Drop" dropLines="20" dropStyle="combo" dx="16" fmlaLink="AK18" fmlaRange="$AQ$32:$AQ$87" noThreeD="1" val="0"/>
</file>

<file path=xl/ctrlProps/ctrlProp26.xml><?xml version="1.0" encoding="utf-8"?>
<formControlPr xmlns="http://schemas.microsoft.com/office/spreadsheetml/2009/9/main" objectType="Drop" dropLines="20" dropStyle="combo" dx="16" fmlaLink="AL18" fmlaRange="$AQ$32:$AQ$87" noThreeD="1" val="0"/>
</file>

<file path=xl/ctrlProps/ctrlProp27.xml><?xml version="1.0" encoding="utf-8"?>
<formControlPr xmlns="http://schemas.microsoft.com/office/spreadsheetml/2009/9/main" objectType="Drop" dropLines="20" dropStyle="combo" dx="16" fmlaLink="AM18" fmlaRange="$AQ$32:$AQ$87" noThreeD="1" val="0"/>
</file>

<file path=xl/ctrlProps/ctrlProp28.xml><?xml version="1.0" encoding="utf-8"?>
<formControlPr xmlns="http://schemas.microsoft.com/office/spreadsheetml/2009/9/main" objectType="Drop" dropLines="20" dropStyle="combo" dx="16" fmlaLink="AN18" fmlaRange="$AQ$32:$AQ$87" noThreeD="1" val="0"/>
</file>

<file path=xl/ctrlProps/ctrlProp29.xml><?xml version="1.0" encoding="utf-8"?>
<formControlPr xmlns="http://schemas.microsoft.com/office/spreadsheetml/2009/9/main" objectType="Drop" dropLines="20" dropStyle="combo" dx="16" fmlaLink="AO18" fmlaRange="$AQ$32:$AQ$87" noThreeD="1" val="0"/>
</file>

<file path=xl/ctrlProps/ctrlProp3.xml><?xml version="1.0" encoding="utf-8"?>
<formControlPr xmlns="http://schemas.microsoft.com/office/spreadsheetml/2009/9/main" objectType="Drop" dropLines="15" dropStyle="combo" dx="16" fmlaLink="$AP$4" fmlaRange="$BT$1:$BT$15" noThreeD="1" sel="6" val="0"/>
</file>

<file path=xl/ctrlProps/ctrlProp30.xml><?xml version="1.0" encoding="utf-8"?>
<formControlPr xmlns="http://schemas.microsoft.com/office/spreadsheetml/2009/9/main" objectType="Drop" dropLines="20" dropStyle="combo" dx="16" fmlaLink="$AJ$16" fmlaRange="$AQ$32:$AQ$87" noThreeD="1" val="0"/>
</file>

<file path=xl/ctrlProps/ctrlProp31.xml><?xml version="1.0" encoding="utf-8"?>
<formControlPr xmlns="http://schemas.microsoft.com/office/spreadsheetml/2009/9/main" objectType="Drop" dropLines="20" dropStyle="combo" dx="16" fmlaLink="$AJ$15" fmlaRange="$AQ$32:$AQ$87" noThreeD="1" val="0"/>
</file>

<file path=xl/ctrlProps/ctrlProp32.xml><?xml version="1.0" encoding="utf-8"?>
<formControlPr xmlns="http://schemas.microsoft.com/office/spreadsheetml/2009/9/main" objectType="Drop" dropLines="20" dropStyle="combo" dx="16" fmlaLink="$AJ$14" fmlaRange="$AQ$32:$AQ$87" noThreeD="1" val="0"/>
</file>

<file path=xl/ctrlProps/ctrlProp33.xml><?xml version="1.0" encoding="utf-8"?>
<formControlPr xmlns="http://schemas.microsoft.com/office/spreadsheetml/2009/9/main" objectType="Drop" dropLines="20" dropStyle="combo" dx="16" fmlaLink="$AJ$13" fmlaRange="$AQ$32:$AQ$87" noThreeD="1" val="0"/>
</file>

<file path=xl/ctrlProps/ctrlProp34.xml><?xml version="1.0" encoding="utf-8"?>
<formControlPr xmlns="http://schemas.microsoft.com/office/spreadsheetml/2009/9/main" objectType="Drop" dropLines="20" dropStyle="combo" dx="16" fmlaLink="$AJ$12" fmlaRange="$AQ$32:$AQ$87" noThreeD="1" val="0"/>
</file>

<file path=xl/ctrlProps/ctrlProp35.xml><?xml version="1.0" encoding="utf-8"?>
<formControlPr xmlns="http://schemas.microsoft.com/office/spreadsheetml/2009/9/main" objectType="Drop" dropLines="20" dropStyle="combo" dx="16" fmlaLink="$AJ$11" fmlaRange="$AQ$32:$AQ$87" noThreeD="1" sel="6" val="0"/>
</file>

<file path=xl/ctrlProps/ctrlProp36.xml><?xml version="1.0" encoding="utf-8"?>
<formControlPr xmlns="http://schemas.microsoft.com/office/spreadsheetml/2009/9/main" objectType="Drop" dropLines="20" dropStyle="combo" dx="16" fmlaLink="$AJ$10" fmlaRange="$AQ$32:$AQ$87" noThreeD="1" sel="6" val="0"/>
</file>

<file path=xl/ctrlProps/ctrlProp37.xml><?xml version="1.0" encoding="utf-8"?>
<formControlPr xmlns="http://schemas.microsoft.com/office/spreadsheetml/2009/9/main" objectType="Drop" dropLines="20" dropStyle="combo" dx="16" fmlaLink="$AJ$9" fmlaRange="$AQ$32:$AQ$87" noThreeD="1" sel="6" val="0"/>
</file>

<file path=xl/ctrlProps/ctrlProp38.xml><?xml version="1.0" encoding="utf-8"?>
<formControlPr xmlns="http://schemas.microsoft.com/office/spreadsheetml/2009/9/main" objectType="Drop" dropLines="20" dropStyle="combo" dx="16" fmlaLink="$AJ$8" fmlaRange="$AQ$32:$AQ$87" noThreeD="1" sel="6" val="0"/>
</file>

<file path=xl/ctrlProps/ctrlProp39.xml><?xml version="1.0" encoding="utf-8"?>
<formControlPr xmlns="http://schemas.microsoft.com/office/spreadsheetml/2009/9/main" objectType="Drop" dropLines="20" dropStyle="combo" dx="16" fmlaLink="$AJ$7" fmlaRange="$AQ$32:$AQ$87" noThreeD="1" val="0"/>
</file>

<file path=xl/ctrlProps/ctrlProp4.xml><?xml version="1.0" encoding="utf-8"?>
<formControlPr xmlns="http://schemas.microsoft.com/office/spreadsheetml/2009/9/main" objectType="Drop" dropLines="15" dropStyle="combo" dx="16" fmlaLink="$AP$5" fmlaRange="$BT$1:$BT$15" noThreeD="1" sel="6" val="0"/>
</file>

<file path=xl/ctrlProps/ctrlProp40.xml><?xml version="1.0" encoding="utf-8"?>
<formControlPr xmlns="http://schemas.microsoft.com/office/spreadsheetml/2009/9/main" objectType="Drop" dropLines="20" dropStyle="combo" dx="16" fmlaLink="$AJ$6" fmlaRange="$AQ$32:$AQ$87" noThreeD="1" val="0"/>
</file>

<file path=xl/ctrlProps/ctrlProp41.xml><?xml version="1.0" encoding="utf-8"?>
<formControlPr xmlns="http://schemas.microsoft.com/office/spreadsheetml/2009/9/main" objectType="Drop" dropLines="20" dropStyle="combo" dx="16" fmlaLink="$AJ$5" fmlaRange="$AQ$32:$AQ$87" noThreeD="1" val="0"/>
</file>

<file path=xl/ctrlProps/ctrlProp42.xml><?xml version="1.0" encoding="utf-8"?>
<formControlPr xmlns="http://schemas.microsoft.com/office/spreadsheetml/2009/9/main" objectType="Drop" dropLines="20" dropStyle="combo" dx="16" fmlaLink="$AJ$4" fmlaRange="$AQ$32:$AQ$87" noThreeD="1" sel="39" val="19"/>
</file>

<file path=xl/ctrlProps/ctrlProp43.xml><?xml version="1.0" encoding="utf-8"?>
<formControlPr xmlns="http://schemas.microsoft.com/office/spreadsheetml/2009/9/main" objectType="Drop" dropLines="20" dropStyle="combo" dx="16" fmlaLink="$AJ$3" fmlaRange="$AQ$32:$AQ$87" noThreeD="1" sel="6" val="0"/>
</file>

<file path=xl/ctrlProps/ctrlProp44.xml><?xml version="1.0" encoding="utf-8"?>
<formControlPr xmlns="http://schemas.microsoft.com/office/spreadsheetml/2009/9/main" objectType="Drop" dropLines="20" dropStyle="combo" dx="16" fmlaLink="AK16" fmlaRange="$AQ$32:$AQ$87" noThreeD="1" val="0"/>
</file>

<file path=xl/ctrlProps/ctrlProp45.xml><?xml version="1.0" encoding="utf-8"?>
<formControlPr xmlns="http://schemas.microsoft.com/office/spreadsheetml/2009/9/main" objectType="Drop" dropLines="20" dropStyle="combo" dx="16" fmlaLink="AK15" fmlaRange="$AQ$32:$AQ$87" noThreeD="1" val="0"/>
</file>

<file path=xl/ctrlProps/ctrlProp46.xml><?xml version="1.0" encoding="utf-8"?>
<formControlPr xmlns="http://schemas.microsoft.com/office/spreadsheetml/2009/9/main" objectType="Drop" dropLines="20" dropStyle="combo" dx="16" fmlaLink="AK14" fmlaRange="$AQ$32:$AQ$87" noThreeD="1" val="0"/>
</file>

<file path=xl/ctrlProps/ctrlProp47.xml><?xml version="1.0" encoding="utf-8"?>
<formControlPr xmlns="http://schemas.microsoft.com/office/spreadsheetml/2009/9/main" objectType="Drop" dropLines="20" dropStyle="combo" dx="16" fmlaLink="AK13" fmlaRange="$AQ$32:$AQ$87" noThreeD="1" val="0"/>
</file>

<file path=xl/ctrlProps/ctrlProp48.xml><?xml version="1.0" encoding="utf-8"?>
<formControlPr xmlns="http://schemas.microsoft.com/office/spreadsheetml/2009/9/main" objectType="Drop" dropLines="20" dropStyle="combo" dx="16" fmlaLink="AK12" fmlaRange="$AQ$32:$AQ$87" noThreeD="1" val="0"/>
</file>

<file path=xl/ctrlProps/ctrlProp49.xml><?xml version="1.0" encoding="utf-8"?>
<formControlPr xmlns="http://schemas.microsoft.com/office/spreadsheetml/2009/9/main" objectType="Drop" dropLines="20" dropStyle="combo" dx="16" fmlaLink="AK11" fmlaRange="$AQ$32:$AQ$87" noThreeD="1" val="0"/>
</file>

<file path=xl/ctrlProps/ctrlProp5.xml><?xml version="1.0" encoding="utf-8"?>
<formControlPr xmlns="http://schemas.microsoft.com/office/spreadsheetml/2009/9/main" objectType="Drop" dropLines="15" dropStyle="combo" dx="16" fmlaLink="$AP$6" fmlaRange="$BT$1:$BT$15" noThreeD="1" sel="6" val="0"/>
</file>

<file path=xl/ctrlProps/ctrlProp50.xml><?xml version="1.0" encoding="utf-8"?>
<formControlPr xmlns="http://schemas.microsoft.com/office/spreadsheetml/2009/9/main" objectType="Drop" dropLines="20" dropStyle="combo" dx="16" fmlaLink="AK10" fmlaRange="$AQ$32:$AQ$87" noThreeD="1" val="0"/>
</file>

<file path=xl/ctrlProps/ctrlProp51.xml><?xml version="1.0" encoding="utf-8"?>
<formControlPr xmlns="http://schemas.microsoft.com/office/spreadsheetml/2009/9/main" objectType="Drop" dropLines="20" dropStyle="combo" dx="16" fmlaLink="AK9" fmlaRange="$AQ$32:$AQ$87" noThreeD="1" val="0"/>
</file>

<file path=xl/ctrlProps/ctrlProp52.xml><?xml version="1.0" encoding="utf-8"?>
<formControlPr xmlns="http://schemas.microsoft.com/office/spreadsheetml/2009/9/main" objectType="Drop" dropLines="20" dropStyle="combo" dx="16" fmlaLink="AK8" fmlaRange="$AQ$32:$AQ$87" noThreeD="1" val="0"/>
</file>

<file path=xl/ctrlProps/ctrlProp53.xml><?xml version="1.0" encoding="utf-8"?>
<formControlPr xmlns="http://schemas.microsoft.com/office/spreadsheetml/2009/9/main" objectType="Drop" dropLines="20" dropStyle="combo" dx="16" fmlaLink="AK7" fmlaRange="$AQ$32:$AQ$87" noThreeD="1" val="0"/>
</file>

<file path=xl/ctrlProps/ctrlProp54.xml><?xml version="1.0" encoding="utf-8"?>
<formControlPr xmlns="http://schemas.microsoft.com/office/spreadsheetml/2009/9/main" objectType="Drop" dropLines="20" dropStyle="combo" dx="16" fmlaLink="AK6" fmlaRange="$AQ$32:$AQ$87" noThreeD="1" val="0"/>
</file>

<file path=xl/ctrlProps/ctrlProp55.xml><?xml version="1.0" encoding="utf-8"?>
<formControlPr xmlns="http://schemas.microsoft.com/office/spreadsheetml/2009/9/main" objectType="Drop" dropLines="20" dropStyle="combo" dx="16" fmlaLink="AK5" fmlaRange="$AQ$32:$AQ$87" noThreeD="1" val="0"/>
</file>

<file path=xl/ctrlProps/ctrlProp56.xml><?xml version="1.0" encoding="utf-8"?>
<formControlPr xmlns="http://schemas.microsoft.com/office/spreadsheetml/2009/9/main" objectType="Drop" dropLines="20" dropStyle="combo" dx="16" fmlaLink="AK4" fmlaRange="$AQ$32:$AQ$87" noThreeD="1" val="0"/>
</file>

<file path=xl/ctrlProps/ctrlProp57.xml><?xml version="1.0" encoding="utf-8"?>
<formControlPr xmlns="http://schemas.microsoft.com/office/spreadsheetml/2009/9/main" objectType="Drop" dropLines="20" dropStyle="combo" dx="16" fmlaLink="AK3" fmlaRange="$AQ$32:$AQ$87" noThreeD="1" val="0"/>
</file>

<file path=xl/ctrlProps/ctrlProp58.xml><?xml version="1.0" encoding="utf-8"?>
<formControlPr xmlns="http://schemas.microsoft.com/office/spreadsheetml/2009/9/main" objectType="Drop" dropLines="20" dropStyle="combo" dx="16" fmlaLink="AL16" fmlaRange="$AQ$32:$AQ$87" noThreeD="1" val="0"/>
</file>

<file path=xl/ctrlProps/ctrlProp59.xml><?xml version="1.0" encoding="utf-8"?>
<formControlPr xmlns="http://schemas.microsoft.com/office/spreadsheetml/2009/9/main" objectType="Drop" dropLines="20" dropStyle="combo" dx="16" fmlaLink="AL15" fmlaRange="$AQ$32:$AQ$87" noThreeD="1" val="0"/>
</file>

<file path=xl/ctrlProps/ctrlProp6.xml><?xml version="1.0" encoding="utf-8"?>
<formControlPr xmlns="http://schemas.microsoft.com/office/spreadsheetml/2009/9/main" objectType="Drop" dropLines="15" dropStyle="combo" dx="16" fmlaLink="$AP$7" fmlaRange="$BT$1:$BT$15" noThreeD="1" sel="6" val="0"/>
</file>

<file path=xl/ctrlProps/ctrlProp60.xml><?xml version="1.0" encoding="utf-8"?>
<formControlPr xmlns="http://schemas.microsoft.com/office/spreadsheetml/2009/9/main" objectType="Drop" dropLines="20" dropStyle="combo" dx="16" fmlaLink="AL14" fmlaRange="$AQ$32:$AQ$87" noThreeD="1" val="0"/>
</file>

<file path=xl/ctrlProps/ctrlProp61.xml><?xml version="1.0" encoding="utf-8"?>
<formControlPr xmlns="http://schemas.microsoft.com/office/spreadsheetml/2009/9/main" objectType="Drop" dropLines="20" dropStyle="combo" dx="16" fmlaLink="AL13" fmlaRange="$AQ$32:$AQ$87" noThreeD="1" val="0"/>
</file>

<file path=xl/ctrlProps/ctrlProp62.xml><?xml version="1.0" encoding="utf-8"?>
<formControlPr xmlns="http://schemas.microsoft.com/office/spreadsheetml/2009/9/main" objectType="Drop" dropLines="20" dropStyle="combo" dx="16" fmlaLink="AL12" fmlaRange="$AQ$32:$AQ$87" noThreeD="1" val="0"/>
</file>

<file path=xl/ctrlProps/ctrlProp63.xml><?xml version="1.0" encoding="utf-8"?>
<formControlPr xmlns="http://schemas.microsoft.com/office/spreadsheetml/2009/9/main" objectType="Drop" dropLines="20" dropStyle="combo" dx="16" fmlaLink="AL11" fmlaRange="$AQ$32:$AQ$87" noThreeD="1" val="0"/>
</file>

<file path=xl/ctrlProps/ctrlProp64.xml><?xml version="1.0" encoding="utf-8"?>
<formControlPr xmlns="http://schemas.microsoft.com/office/spreadsheetml/2009/9/main" objectType="Drop" dropLines="20" dropStyle="combo" dx="16" fmlaLink="AL10" fmlaRange="$AQ$32:$AQ$87" noThreeD="1" val="0"/>
</file>

<file path=xl/ctrlProps/ctrlProp65.xml><?xml version="1.0" encoding="utf-8"?>
<formControlPr xmlns="http://schemas.microsoft.com/office/spreadsheetml/2009/9/main" objectType="Drop" dropLines="20" dropStyle="combo" dx="16" fmlaLink="AL9" fmlaRange="$AQ$32:$AQ$87" noThreeD="1" val="0"/>
</file>

<file path=xl/ctrlProps/ctrlProp66.xml><?xml version="1.0" encoding="utf-8"?>
<formControlPr xmlns="http://schemas.microsoft.com/office/spreadsheetml/2009/9/main" objectType="Drop" dropLines="20" dropStyle="combo" dx="16" fmlaLink="AL8" fmlaRange="$AQ$32:$AQ$87" noThreeD="1" val="0"/>
</file>

<file path=xl/ctrlProps/ctrlProp67.xml><?xml version="1.0" encoding="utf-8"?>
<formControlPr xmlns="http://schemas.microsoft.com/office/spreadsheetml/2009/9/main" objectType="Drop" dropLines="20" dropStyle="combo" dx="16" fmlaLink="AL7" fmlaRange="$AQ$32:$AQ$87" noThreeD="1" val="0"/>
</file>

<file path=xl/ctrlProps/ctrlProp68.xml><?xml version="1.0" encoding="utf-8"?>
<formControlPr xmlns="http://schemas.microsoft.com/office/spreadsheetml/2009/9/main" objectType="Drop" dropLines="20" dropStyle="combo" dx="16" fmlaLink="AL6" fmlaRange="$AQ$32:$AQ$87" noThreeD="1" val="0"/>
</file>

<file path=xl/ctrlProps/ctrlProp69.xml><?xml version="1.0" encoding="utf-8"?>
<formControlPr xmlns="http://schemas.microsoft.com/office/spreadsheetml/2009/9/main" objectType="Drop" dropLines="20" dropStyle="combo" dx="16" fmlaLink="AL5" fmlaRange="$AQ$32:$AQ$87" noThreeD="1" val="0"/>
</file>

<file path=xl/ctrlProps/ctrlProp7.xml><?xml version="1.0" encoding="utf-8"?>
<formControlPr xmlns="http://schemas.microsoft.com/office/spreadsheetml/2009/9/main" objectType="Drop" dropLines="15" dropStyle="combo" dx="16" fmlaLink="$AP$8" fmlaRange="$BT$1:$BT$15" noThreeD="1" sel="5" val="0"/>
</file>

<file path=xl/ctrlProps/ctrlProp70.xml><?xml version="1.0" encoding="utf-8"?>
<formControlPr xmlns="http://schemas.microsoft.com/office/spreadsheetml/2009/9/main" objectType="Drop" dropLines="20" dropStyle="combo" dx="16" fmlaLink="AL4" fmlaRange="$AQ$32:$AQ$87" noThreeD="1" val="0"/>
</file>

<file path=xl/ctrlProps/ctrlProp71.xml><?xml version="1.0" encoding="utf-8"?>
<formControlPr xmlns="http://schemas.microsoft.com/office/spreadsheetml/2009/9/main" objectType="Drop" dropLines="20" dropStyle="combo" dx="16" fmlaLink="AL3" fmlaRange="$AQ$32:$AQ$87" noThreeD="1" val="0"/>
</file>

<file path=xl/ctrlProps/ctrlProp72.xml><?xml version="1.0" encoding="utf-8"?>
<formControlPr xmlns="http://schemas.microsoft.com/office/spreadsheetml/2009/9/main" objectType="Drop" dropLines="20" dropStyle="combo" dx="16" fmlaLink="AM16" fmlaRange="$AQ$32:$AQ$87" noThreeD="1" val="0"/>
</file>

<file path=xl/ctrlProps/ctrlProp73.xml><?xml version="1.0" encoding="utf-8"?>
<formControlPr xmlns="http://schemas.microsoft.com/office/spreadsheetml/2009/9/main" objectType="Drop" dropLines="20" dropStyle="combo" dx="16" fmlaLink="AM15" fmlaRange="$AQ$32:$AQ$87" noThreeD="1" val="0"/>
</file>

<file path=xl/ctrlProps/ctrlProp74.xml><?xml version="1.0" encoding="utf-8"?>
<formControlPr xmlns="http://schemas.microsoft.com/office/spreadsheetml/2009/9/main" objectType="Drop" dropLines="20" dropStyle="combo" dx="16" fmlaLink="AM14" fmlaRange="$AQ$32:$AQ$87" noThreeD="1" val="0"/>
</file>

<file path=xl/ctrlProps/ctrlProp75.xml><?xml version="1.0" encoding="utf-8"?>
<formControlPr xmlns="http://schemas.microsoft.com/office/spreadsheetml/2009/9/main" objectType="Drop" dropLines="20" dropStyle="combo" dx="16" fmlaLink="AM13" fmlaRange="$AQ$32:$AQ$87" noThreeD="1" val="0"/>
</file>

<file path=xl/ctrlProps/ctrlProp76.xml><?xml version="1.0" encoding="utf-8"?>
<formControlPr xmlns="http://schemas.microsoft.com/office/spreadsheetml/2009/9/main" objectType="Drop" dropLines="20" dropStyle="combo" dx="16" fmlaLink="AM12" fmlaRange="$AQ$32:$AQ$87" noThreeD="1" val="0"/>
</file>

<file path=xl/ctrlProps/ctrlProp77.xml><?xml version="1.0" encoding="utf-8"?>
<formControlPr xmlns="http://schemas.microsoft.com/office/spreadsheetml/2009/9/main" objectType="Drop" dropLines="20" dropStyle="combo" dx="16" fmlaLink="AM11" fmlaRange="$AQ$32:$AQ$87" noThreeD="1" val="0"/>
</file>

<file path=xl/ctrlProps/ctrlProp78.xml><?xml version="1.0" encoding="utf-8"?>
<formControlPr xmlns="http://schemas.microsoft.com/office/spreadsheetml/2009/9/main" objectType="Drop" dropLines="20" dropStyle="combo" dx="16" fmlaLink="AM10" fmlaRange="$AQ$32:$AQ$87" noThreeD="1" val="0"/>
</file>

<file path=xl/ctrlProps/ctrlProp79.xml><?xml version="1.0" encoding="utf-8"?>
<formControlPr xmlns="http://schemas.microsoft.com/office/spreadsheetml/2009/9/main" objectType="Drop" dropLines="20" dropStyle="combo" dx="16" fmlaLink="AM9" fmlaRange="$AQ$32:$AQ$87" noThreeD="1" val="0"/>
</file>

<file path=xl/ctrlProps/ctrlProp8.xml><?xml version="1.0" encoding="utf-8"?>
<formControlPr xmlns="http://schemas.microsoft.com/office/spreadsheetml/2009/9/main" objectType="Drop" dropLines="15" dropStyle="combo" dx="16" fmlaLink="$AP$9" fmlaRange="$BT$1:$BT$15" noThreeD="1" sel="5" val="0"/>
</file>

<file path=xl/ctrlProps/ctrlProp80.xml><?xml version="1.0" encoding="utf-8"?>
<formControlPr xmlns="http://schemas.microsoft.com/office/spreadsheetml/2009/9/main" objectType="Drop" dropLines="20" dropStyle="combo" dx="16" fmlaLink="AM8" fmlaRange="$AQ$32:$AQ$87" noThreeD="1" val="0"/>
</file>

<file path=xl/ctrlProps/ctrlProp81.xml><?xml version="1.0" encoding="utf-8"?>
<formControlPr xmlns="http://schemas.microsoft.com/office/spreadsheetml/2009/9/main" objectType="Drop" dropLines="20" dropStyle="combo" dx="16" fmlaLink="AM7" fmlaRange="$AQ$32:$AQ$87" noThreeD="1" val="0"/>
</file>

<file path=xl/ctrlProps/ctrlProp82.xml><?xml version="1.0" encoding="utf-8"?>
<formControlPr xmlns="http://schemas.microsoft.com/office/spreadsheetml/2009/9/main" objectType="Drop" dropLines="20" dropStyle="combo" dx="16" fmlaLink="AM6" fmlaRange="$AQ$32:$AQ$87" noThreeD="1" val="0"/>
</file>

<file path=xl/ctrlProps/ctrlProp83.xml><?xml version="1.0" encoding="utf-8"?>
<formControlPr xmlns="http://schemas.microsoft.com/office/spreadsheetml/2009/9/main" objectType="Drop" dropLines="20" dropStyle="combo" dx="16" fmlaLink="AM5" fmlaRange="$AQ$32:$AQ$87" noThreeD="1" val="0"/>
</file>

<file path=xl/ctrlProps/ctrlProp84.xml><?xml version="1.0" encoding="utf-8"?>
<formControlPr xmlns="http://schemas.microsoft.com/office/spreadsheetml/2009/9/main" objectType="Drop" dropLines="20" dropStyle="combo" dx="16" fmlaLink="AM4" fmlaRange="$AQ$32:$AQ$87" noThreeD="1" val="0"/>
</file>

<file path=xl/ctrlProps/ctrlProp85.xml><?xml version="1.0" encoding="utf-8"?>
<formControlPr xmlns="http://schemas.microsoft.com/office/spreadsheetml/2009/9/main" objectType="Drop" dropLines="20" dropStyle="combo" dx="16" fmlaLink="AM3" fmlaRange="$AQ$32:$AQ$87" noThreeD="1" val="0"/>
</file>

<file path=xl/ctrlProps/ctrlProp86.xml><?xml version="1.0" encoding="utf-8"?>
<formControlPr xmlns="http://schemas.microsoft.com/office/spreadsheetml/2009/9/main" objectType="Drop" dropLines="20" dropStyle="combo" dx="16" fmlaLink="AN16" fmlaRange="$AQ$32:$AQ$87" noThreeD="1" val="0"/>
</file>

<file path=xl/ctrlProps/ctrlProp87.xml><?xml version="1.0" encoding="utf-8"?>
<formControlPr xmlns="http://schemas.microsoft.com/office/spreadsheetml/2009/9/main" objectType="Drop" dropLines="20" dropStyle="combo" dx="16" fmlaLink="AN15" fmlaRange="$AQ$32:$AQ$87" noThreeD="1" val="0"/>
</file>

<file path=xl/ctrlProps/ctrlProp88.xml><?xml version="1.0" encoding="utf-8"?>
<formControlPr xmlns="http://schemas.microsoft.com/office/spreadsheetml/2009/9/main" objectType="Drop" dropLines="20" dropStyle="combo" dx="16" fmlaLink="AN14" fmlaRange="$AQ$32:$AQ$87" noThreeD="1" val="0"/>
</file>

<file path=xl/ctrlProps/ctrlProp89.xml><?xml version="1.0" encoding="utf-8"?>
<formControlPr xmlns="http://schemas.microsoft.com/office/spreadsheetml/2009/9/main" objectType="Drop" dropLines="20" dropStyle="combo" dx="16" fmlaLink="AN13" fmlaRange="$AQ$32:$AQ$87" noThreeD="1" val="0"/>
</file>

<file path=xl/ctrlProps/ctrlProp9.xml><?xml version="1.0" encoding="utf-8"?>
<formControlPr xmlns="http://schemas.microsoft.com/office/spreadsheetml/2009/9/main" objectType="Drop" dropLines="15" dropStyle="combo" dx="16" fmlaLink="$AP$10" fmlaRange="$BT$1:$BT$15" noThreeD="1" sel="5" val="0"/>
</file>

<file path=xl/ctrlProps/ctrlProp90.xml><?xml version="1.0" encoding="utf-8"?>
<formControlPr xmlns="http://schemas.microsoft.com/office/spreadsheetml/2009/9/main" objectType="Drop" dropLines="20" dropStyle="combo" dx="16" fmlaLink="AN12" fmlaRange="$AQ$32:$AQ$87" noThreeD="1" val="0"/>
</file>

<file path=xl/ctrlProps/ctrlProp91.xml><?xml version="1.0" encoding="utf-8"?>
<formControlPr xmlns="http://schemas.microsoft.com/office/spreadsheetml/2009/9/main" objectType="Drop" dropLines="20" dropStyle="combo" dx="16" fmlaLink="AN11" fmlaRange="$AQ$32:$AQ$87" noThreeD="1" val="0"/>
</file>

<file path=xl/ctrlProps/ctrlProp92.xml><?xml version="1.0" encoding="utf-8"?>
<formControlPr xmlns="http://schemas.microsoft.com/office/spreadsheetml/2009/9/main" objectType="Drop" dropLines="20" dropStyle="combo" dx="16" fmlaLink="AN10" fmlaRange="$AQ$32:$AQ$87" noThreeD="1" val="0"/>
</file>

<file path=xl/ctrlProps/ctrlProp93.xml><?xml version="1.0" encoding="utf-8"?>
<formControlPr xmlns="http://schemas.microsoft.com/office/spreadsheetml/2009/9/main" objectType="Drop" dropLines="20" dropStyle="combo" dx="16" fmlaLink="AN9" fmlaRange="$AQ$32:$AQ$87" noThreeD="1" val="0"/>
</file>

<file path=xl/ctrlProps/ctrlProp94.xml><?xml version="1.0" encoding="utf-8"?>
<formControlPr xmlns="http://schemas.microsoft.com/office/spreadsheetml/2009/9/main" objectType="Drop" dropLines="20" dropStyle="combo" dx="16" fmlaLink="AN8" fmlaRange="$AQ$32:$AQ$87" noThreeD="1" val="0"/>
</file>

<file path=xl/ctrlProps/ctrlProp95.xml><?xml version="1.0" encoding="utf-8"?>
<formControlPr xmlns="http://schemas.microsoft.com/office/spreadsheetml/2009/9/main" objectType="Drop" dropLines="20" dropStyle="combo" dx="16" fmlaLink="AN7" fmlaRange="$AQ$32:$AQ$87" noThreeD="1" val="0"/>
</file>

<file path=xl/ctrlProps/ctrlProp96.xml><?xml version="1.0" encoding="utf-8"?>
<formControlPr xmlns="http://schemas.microsoft.com/office/spreadsheetml/2009/9/main" objectType="Drop" dropLines="20" dropStyle="combo" dx="16" fmlaLink="AN6" fmlaRange="$AQ$32:$AQ$87" noThreeD="1" val="0"/>
</file>

<file path=xl/ctrlProps/ctrlProp97.xml><?xml version="1.0" encoding="utf-8"?>
<formControlPr xmlns="http://schemas.microsoft.com/office/spreadsheetml/2009/9/main" objectType="Drop" dropLines="20" dropStyle="combo" dx="16" fmlaLink="AN5" fmlaRange="$AQ$32:$AQ$87" noThreeD="1" val="0"/>
</file>

<file path=xl/ctrlProps/ctrlProp98.xml><?xml version="1.0" encoding="utf-8"?>
<formControlPr xmlns="http://schemas.microsoft.com/office/spreadsheetml/2009/9/main" objectType="Drop" dropLines="20" dropStyle="combo" dx="16" fmlaLink="AN4" fmlaRange="$AQ$32:$AQ$87" noThreeD="1" val="0"/>
</file>

<file path=xl/ctrlProps/ctrlProp99.xml><?xml version="1.0" encoding="utf-8"?>
<formControlPr xmlns="http://schemas.microsoft.com/office/spreadsheetml/2009/9/main" objectType="Drop" dropLines="20" dropStyle="combo" dx="16" fmlaLink="AN3" fmlaRange="$AQ$32:$AQ$87" noThreeD="1" val="0"/>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xdr:colOff>
          <xdr:row>20</xdr:row>
          <xdr:rowOff>9525</xdr:rowOff>
        </xdr:from>
        <xdr:to>
          <xdr:col>8</xdr:col>
          <xdr:colOff>1162050</xdr:colOff>
          <xdr:row>20</xdr:row>
          <xdr:rowOff>209550</xdr:rowOff>
        </xdr:to>
        <xdr:sp macro="" textlink="">
          <xdr:nvSpPr>
            <xdr:cNvPr id="1025" name="Rullemenu 14" hidden="1">
              <a:extLst>
                <a:ext uri="{63B3BB69-23CF-44E3-9099-C40C66FF867C}">
                  <a14:compatExt spid="_x0000_s102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xdr:row>
          <xdr:rowOff>9525</xdr:rowOff>
        </xdr:from>
        <xdr:to>
          <xdr:col>3</xdr:col>
          <xdr:colOff>1409700</xdr:colOff>
          <xdr:row>2</xdr:row>
          <xdr:rowOff>209550</xdr:rowOff>
        </xdr:to>
        <xdr:sp macro="" textlink="">
          <xdr:nvSpPr>
            <xdr:cNvPr id="1026" name="player 1" hidden="1">
              <a:extLst>
                <a:ext uri="{63B3BB69-23CF-44E3-9099-C40C66FF867C}">
                  <a14:compatExt spid="_x0000_s102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xdr:row>
          <xdr:rowOff>9525</xdr:rowOff>
        </xdr:from>
        <xdr:to>
          <xdr:col>3</xdr:col>
          <xdr:colOff>1409700</xdr:colOff>
          <xdr:row>3</xdr:row>
          <xdr:rowOff>209550</xdr:rowOff>
        </xdr:to>
        <xdr:sp macro="" textlink="">
          <xdr:nvSpPr>
            <xdr:cNvPr id="1035" name="player 2" hidden="1">
              <a:extLst>
                <a:ext uri="{63B3BB69-23CF-44E3-9099-C40C66FF867C}">
                  <a14:compatExt spid="_x0000_s103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xdr:row>
          <xdr:rowOff>9525</xdr:rowOff>
        </xdr:from>
        <xdr:to>
          <xdr:col>3</xdr:col>
          <xdr:colOff>1409700</xdr:colOff>
          <xdr:row>4</xdr:row>
          <xdr:rowOff>209550</xdr:rowOff>
        </xdr:to>
        <xdr:sp macro="" textlink="">
          <xdr:nvSpPr>
            <xdr:cNvPr id="1036" name="player 3" hidden="1">
              <a:extLst>
                <a:ext uri="{63B3BB69-23CF-44E3-9099-C40C66FF867C}">
                  <a14:compatExt spid="_x0000_s103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5</xdr:row>
          <xdr:rowOff>9525</xdr:rowOff>
        </xdr:from>
        <xdr:to>
          <xdr:col>3</xdr:col>
          <xdr:colOff>1409700</xdr:colOff>
          <xdr:row>5</xdr:row>
          <xdr:rowOff>209550</xdr:rowOff>
        </xdr:to>
        <xdr:sp macro="" textlink="">
          <xdr:nvSpPr>
            <xdr:cNvPr id="1037" name="player 4" hidden="1">
              <a:extLst>
                <a:ext uri="{63B3BB69-23CF-44E3-9099-C40C66FF867C}">
                  <a14:compatExt spid="_x0000_s1037"/>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xdr:row>
          <xdr:rowOff>9525</xdr:rowOff>
        </xdr:from>
        <xdr:to>
          <xdr:col>3</xdr:col>
          <xdr:colOff>1409700</xdr:colOff>
          <xdr:row>6</xdr:row>
          <xdr:rowOff>209550</xdr:rowOff>
        </xdr:to>
        <xdr:sp macro="" textlink="">
          <xdr:nvSpPr>
            <xdr:cNvPr id="1038" name="player 5" hidden="1">
              <a:extLst>
                <a:ext uri="{63B3BB69-23CF-44E3-9099-C40C66FF867C}">
                  <a14:compatExt spid="_x0000_s1038"/>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7</xdr:row>
          <xdr:rowOff>9525</xdr:rowOff>
        </xdr:from>
        <xdr:to>
          <xdr:col>3</xdr:col>
          <xdr:colOff>1409700</xdr:colOff>
          <xdr:row>7</xdr:row>
          <xdr:rowOff>209550</xdr:rowOff>
        </xdr:to>
        <xdr:sp macro="" textlink="">
          <xdr:nvSpPr>
            <xdr:cNvPr id="1039" name="player 6" hidden="1">
              <a:extLst>
                <a:ext uri="{63B3BB69-23CF-44E3-9099-C40C66FF867C}">
                  <a14:compatExt spid="_x0000_s1039"/>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8</xdr:row>
          <xdr:rowOff>9525</xdr:rowOff>
        </xdr:from>
        <xdr:to>
          <xdr:col>3</xdr:col>
          <xdr:colOff>1409700</xdr:colOff>
          <xdr:row>8</xdr:row>
          <xdr:rowOff>209550</xdr:rowOff>
        </xdr:to>
        <xdr:sp macro="" textlink="">
          <xdr:nvSpPr>
            <xdr:cNvPr id="1040" name="player 7" hidden="1">
              <a:extLst>
                <a:ext uri="{63B3BB69-23CF-44E3-9099-C40C66FF867C}">
                  <a14:compatExt spid="_x0000_s1040"/>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9</xdr:row>
          <xdr:rowOff>9525</xdr:rowOff>
        </xdr:from>
        <xdr:to>
          <xdr:col>3</xdr:col>
          <xdr:colOff>1409700</xdr:colOff>
          <xdr:row>9</xdr:row>
          <xdr:rowOff>209550</xdr:rowOff>
        </xdr:to>
        <xdr:sp macro="" textlink="">
          <xdr:nvSpPr>
            <xdr:cNvPr id="1041" name="player 8" hidden="1">
              <a:extLst>
                <a:ext uri="{63B3BB69-23CF-44E3-9099-C40C66FF867C}">
                  <a14:compatExt spid="_x0000_s1041"/>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10</xdr:row>
          <xdr:rowOff>9525</xdr:rowOff>
        </xdr:from>
        <xdr:to>
          <xdr:col>3</xdr:col>
          <xdr:colOff>1409700</xdr:colOff>
          <xdr:row>10</xdr:row>
          <xdr:rowOff>209550</xdr:rowOff>
        </xdr:to>
        <xdr:sp macro="" textlink="">
          <xdr:nvSpPr>
            <xdr:cNvPr id="1042" name="player 9" hidden="1">
              <a:extLst>
                <a:ext uri="{63B3BB69-23CF-44E3-9099-C40C66FF867C}">
                  <a14:compatExt spid="_x0000_s1042"/>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11</xdr:row>
          <xdr:rowOff>9525</xdr:rowOff>
        </xdr:from>
        <xdr:to>
          <xdr:col>3</xdr:col>
          <xdr:colOff>1409700</xdr:colOff>
          <xdr:row>11</xdr:row>
          <xdr:rowOff>209550</xdr:rowOff>
        </xdr:to>
        <xdr:sp macro="" textlink="">
          <xdr:nvSpPr>
            <xdr:cNvPr id="1044" name="player 10" hidden="1">
              <a:extLst>
                <a:ext uri="{63B3BB69-23CF-44E3-9099-C40C66FF867C}">
                  <a14:compatExt spid="_x0000_s1044"/>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12</xdr:row>
          <xdr:rowOff>9525</xdr:rowOff>
        </xdr:from>
        <xdr:to>
          <xdr:col>3</xdr:col>
          <xdr:colOff>1409700</xdr:colOff>
          <xdr:row>12</xdr:row>
          <xdr:rowOff>209550</xdr:rowOff>
        </xdr:to>
        <xdr:sp macro="" textlink="">
          <xdr:nvSpPr>
            <xdr:cNvPr id="1045" name="player 11" hidden="1">
              <a:extLst>
                <a:ext uri="{63B3BB69-23CF-44E3-9099-C40C66FF867C}">
                  <a14:compatExt spid="_x0000_s104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13</xdr:row>
          <xdr:rowOff>9525</xdr:rowOff>
        </xdr:from>
        <xdr:to>
          <xdr:col>3</xdr:col>
          <xdr:colOff>1409700</xdr:colOff>
          <xdr:row>13</xdr:row>
          <xdr:rowOff>209550</xdr:rowOff>
        </xdr:to>
        <xdr:sp macro="" textlink="">
          <xdr:nvSpPr>
            <xdr:cNvPr id="1046" name="player 12" hidden="1">
              <a:extLst>
                <a:ext uri="{63B3BB69-23CF-44E3-9099-C40C66FF867C}">
                  <a14:compatExt spid="_x0000_s104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14</xdr:row>
          <xdr:rowOff>9525</xdr:rowOff>
        </xdr:from>
        <xdr:to>
          <xdr:col>3</xdr:col>
          <xdr:colOff>1409700</xdr:colOff>
          <xdr:row>14</xdr:row>
          <xdr:rowOff>209550</xdr:rowOff>
        </xdr:to>
        <xdr:sp macro="" textlink="">
          <xdr:nvSpPr>
            <xdr:cNvPr id="1047" name="player 13" hidden="1">
              <a:extLst>
                <a:ext uri="{63B3BB69-23CF-44E3-9099-C40C66FF867C}">
                  <a14:compatExt spid="_x0000_s1047"/>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15</xdr:row>
          <xdr:rowOff>9525</xdr:rowOff>
        </xdr:from>
        <xdr:to>
          <xdr:col>3</xdr:col>
          <xdr:colOff>1409700</xdr:colOff>
          <xdr:row>15</xdr:row>
          <xdr:rowOff>209550</xdr:rowOff>
        </xdr:to>
        <xdr:sp macro="" textlink="">
          <xdr:nvSpPr>
            <xdr:cNvPr id="1048" name="player 14" hidden="1">
              <a:extLst>
                <a:ext uri="{63B3BB69-23CF-44E3-9099-C40C66FF867C}">
                  <a14:compatExt spid="_x0000_s1048"/>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16</xdr:row>
          <xdr:rowOff>9525</xdr:rowOff>
        </xdr:from>
        <xdr:to>
          <xdr:col>3</xdr:col>
          <xdr:colOff>1409700</xdr:colOff>
          <xdr:row>16</xdr:row>
          <xdr:rowOff>209550</xdr:rowOff>
        </xdr:to>
        <xdr:sp macro="" textlink="">
          <xdr:nvSpPr>
            <xdr:cNvPr id="1049" name="player 15" hidden="1">
              <a:extLst>
                <a:ext uri="{63B3BB69-23CF-44E3-9099-C40C66FF867C}">
                  <a14:compatExt spid="_x0000_s1049"/>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17</xdr:row>
          <xdr:rowOff>9525</xdr:rowOff>
        </xdr:from>
        <xdr:to>
          <xdr:col>3</xdr:col>
          <xdr:colOff>1409700</xdr:colOff>
          <xdr:row>17</xdr:row>
          <xdr:rowOff>209550</xdr:rowOff>
        </xdr:to>
        <xdr:sp macro="" textlink="">
          <xdr:nvSpPr>
            <xdr:cNvPr id="1050" name="player 16" hidden="1">
              <a:extLst>
                <a:ext uri="{63B3BB69-23CF-44E3-9099-C40C66FF867C}">
                  <a14:compatExt spid="_x0000_s1050"/>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25</xdr:col>
          <xdr:colOff>209550</xdr:colOff>
          <xdr:row>20</xdr:row>
          <xdr:rowOff>38100</xdr:rowOff>
        </xdr:from>
        <xdr:to>
          <xdr:col>26</xdr:col>
          <xdr:colOff>85725</xdr:colOff>
          <xdr:row>20</xdr:row>
          <xdr:rowOff>200025</xdr:rowOff>
        </xdr:to>
        <xdr:sp macro="" textlink="">
          <xdr:nvSpPr>
            <xdr:cNvPr id="1102" name="CheckBox1" hidden="1">
              <a:extLst>
                <a:ext uri="{63B3BB69-23CF-44E3-9099-C40C66FF867C}">
                  <a14:compatExt spid="_x0000_s1102"/>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16</xdr:row>
          <xdr:rowOff>9525</xdr:rowOff>
        </xdr:from>
        <xdr:to>
          <xdr:col>28</xdr:col>
          <xdr:colOff>0</xdr:colOff>
          <xdr:row>16</xdr:row>
          <xdr:rowOff>209550</xdr:rowOff>
        </xdr:to>
        <xdr:sp macro="" textlink="">
          <xdr:nvSpPr>
            <xdr:cNvPr id="1115" name="Drop Down 91" hidden="1">
              <a:extLst>
                <a:ext uri="{63B3BB69-23CF-44E3-9099-C40C66FF867C}">
                  <a14:compatExt spid="_x0000_s11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xdr:row>
          <xdr:rowOff>9525</xdr:rowOff>
        </xdr:from>
        <xdr:to>
          <xdr:col>29</xdr:col>
          <xdr:colOff>0</xdr:colOff>
          <xdr:row>16</xdr:row>
          <xdr:rowOff>209550</xdr:rowOff>
        </xdr:to>
        <xdr:sp macro="" textlink="">
          <xdr:nvSpPr>
            <xdr:cNvPr id="1116" name="Drop Down 92" hidden="1">
              <a:extLst>
                <a:ext uri="{63B3BB69-23CF-44E3-9099-C40C66FF867C}">
                  <a14:compatExt spid="_x0000_s11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xdr:row>
          <xdr:rowOff>9525</xdr:rowOff>
        </xdr:from>
        <xdr:to>
          <xdr:col>30</xdr:col>
          <xdr:colOff>0</xdr:colOff>
          <xdr:row>16</xdr:row>
          <xdr:rowOff>209550</xdr:rowOff>
        </xdr:to>
        <xdr:sp macro="" textlink="">
          <xdr:nvSpPr>
            <xdr:cNvPr id="1117" name="Drop Down 93" hidden="1">
              <a:extLst>
                <a:ext uri="{63B3BB69-23CF-44E3-9099-C40C66FF867C}">
                  <a14:compatExt spid="_x0000_s11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xdr:row>
          <xdr:rowOff>9525</xdr:rowOff>
        </xdr:from>
        <xdr:to>
          <xdr:col>31</xdr:col>
          <xdr:colOff>0</xdr:colOff>
          <xdr:row>16</xdr:row>
          <xdr:rowOff>209550</xdr:rowOff>
        </xdr:to>
        <xdr:sp macro="" textlink="">
          <xdr:nvSpPr>
            <xdr:cNvPr id="1118" name="Drop Down 94" hidden="1">
              <a:extLst>
                <a:ext uri="{63B3BB69-23CF-44E3-9099-C40C66FF867C}">
                  <a14:compatExt spid="_x0000_s11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16</xdr:row>
          <xdr:rowOff>9525</xdr:rowOff>
        </xdr:from>
        <xdr:to>
          <xdr:col>32</xdr:col>
          <xdr:colOff>0</xdr:colOff>
          <xdr:row>16</xdr:row>
          <xdr:rowOff>209550</xdr:rowOff>
        </xdr:to>
        <xdr:sp macro="" textlink="">
          <xdr:nvSpPr>
            <xdr:cNvPr id="1119" name="Drop Down 95" hidden="1">
              <a:extLst>
                <a:ext uri="{63B3BB69-23CF-44E3-9099-C40C66FF867C}">
                  <a14:compatExt spid="_x0000_s11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xdr:row>
          <xdr:rowOff>9525</xdr:rowOff>
        </xdr:from>
        <xdr:to>
          <xdr:col>33</xdr:col>
          <xdr:colOff>0</xdr:colOff>
          <xdr:row>16</xdr:row>
          <xdr:rowOff>209550</xdr:rowOff>
        </xdr:to>
        <xdr:sp macro="" textlink="">
          <xdr:nvSpPr>
            <xdr:cNvPr id="1120" name="Drop Down 96" hidden="1">
              <a:extLst>
                <a:ext uri="{63B3BB69-23CF-44E3-9099-C40C66FF867C}">
                  <a14:compatExt spid="_x0000_s11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17</xdr:row>
          <xdr:rowOff>9525</xdr:rowOff>
        </xdr:from>
        <xdr:to>
          <xdr:col>28</xdr:col>
          <xdr:colOff>0</xdr:colOff>
          <xdr:row>17</xdr:row>
          <xdr:rowOff>209550</xdr:rowOff>
        </xdr:to>
        <xdr:sp macro="" textlink="">
          <xdr:nvSpPr>
            <xdr:cNvPr id="1121" name="Drop Down 97" hidden="1">
              <a:extLst>
                <a:ext uri="{63B3BB69-23CF-44E3-9099-C40C66FF867C}">
                  <a14:compatExt spid="_x0000_s11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17</xdr:row>
          <xdr:rowOff>9525</xdr:rowOff>
        </xdr:from>
        <xdr:to>
          <xdr:col>29</xdr:col>
          <xdr:colOff>0</xdr:colOff>
          <xdr:row>17</xdr:row>
          <xdr:rowOff>209550</xdr:rowOff>
        </xdr:to>
        <xdr:sp macro="" textlink="">
          <xdr:nvSpPr>
            <xdr:cNvPr id="1122" name="Drop Down 98" hidden="1">
              <a:extLst>
                <a:ext uri="{63B3BB69-23CF-44E3-9099-C40C66FF867C}">
                  <a14:compatExt spid="_x0000_s11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17</xdr:row>
          <xdr:rowOff>9525</xdr:rowOff>
        </xdr:from>
        <xdr:to>
          <xdr:col>30</xdr:col>
          <xdr:colOff>0</xdr:colOff>
          <xdr:row>17</xdr:row>
          <xdr:rowOff>209550</xdr:rowOff>
        </xdr:to>
        <xdr:sp macro="" textlink="">
          <xdr:nvSpPr>
            <xdr:cNvPr id="1123" name="Drop Down 99" hidden="1">
              <a:extLst>
                <a:ext uri="{63B3BB69-23CF-44E3-9099-C40C66FF867C}">
                  <a14:compatExt spid="_x0000_s11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17</xdr:row>
          <xdr:rowOff>9525</xdr:rowOff>
        </xdr:from>
        <xdr:to>
          <xdr:col>31</xdr:col>
          <xdr:colOff>0</xdr:colOff>
          <xdr:row>17</xdr:row>
          <xdr:rowOff>209550</xdr:rowOff>
        </xdr:to>
        <xdr:sp macro="" textlink="">
          <xdr:nvSpPr>
            <xdr:cNvPr id="1124" name="Drop Down 100" hidden="1">
              <a:extLst>
                <a:ext uri="{63B3BB69-23CF-44E3-9099-C40C66FF867C}">
                  <a14:compatExt spid="_x0000_s11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17</xdr:row>
          <xdr:rowOff>9525</xdr:rowOff>
        </xdr:from>
        <xdr:to>
          <xdr:col>32</xdr:col>
          <xdr:colOff>0</xdr:colOff>
          <xdr:row>17</xdr:row>
          <xdr:rowOff>209550</xdr:rowOff>
        </xdr:to>
        <xdr:sp macro="" textlink="">
          <xdr:nvSpPr>
            <xdr:cNvPr id="1125" name="Drop Down 101" hidden="1">
              <a:extLst>
                <a:ext uri="{63B3BB69-23CF-44E3-9099-C40C66FF867C}">
                  <a14:compatExt spid="_x0000_s11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17</xdr:row>
          <xdr:rowOff>9525</xdr:rowOff>
        </xdr:from>
        <xdr:to>
          <xdr:col>33</xdr:col>
          <xdr:colOff>0</xdr:colOff>
          <xdr:row>17</xdr:row>
          <xdr:rowOff>209550</xdr:rowOff>
        </xdr:to>
        <xdr:sp macro="" textlink="">
          <xdr:nvSpPr>
            <xdr:cNvPr id="1126" name="Drop Down 102" hidden="1">
              <a:extLst>
                <a:ext uri="{63B3BB69-23CF-44E3-9099-C40C66FF867C}">
                  <a14:compatExt spid="_x0000_s11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xdr:row>
          <xdr:rowOff>9525</xdr:rowOff>
        </xdr:from>
        <xdr:to>
          <xdr:col>28</xdr:col>
          <xdr:colOff>0</xdr:colOff>
          <xdr:row>15</xdr:row>
          <xdr:rowOff>209550</xdr:rowOff>
        </xdr:to>
        <xdr:sp macro="" textlink="">
          <xdr:nvSpPr>
            <xdr:cNvPr id="1127" name="Drop Down 103" hidden="1">
              <a:extLst>
                <a:ext uri="{63B3BB69-23CF-44E3-9099-C40C66FF867C}">
                  <a14:compatExt spid="_x0000_s11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9525</xdr:rowOff>
        </xdr:from>
        <xdr:to>
          <xdr:col>28</xdr:col>
          <xdr:colOff>0</xdr:colOff>
          <xdr:row>14</xdr:row>
          <xdr:rowOff>209550</xdr:rowOff>
        </xdr:to>
        <xdr:sp macro="" textlink="">
          <xdr:nvSpPr>
            <xdr:cNvPr id="1128" name="Drop Down 104" hidden="1">
              <a:extLst>
                <a:ext uri="{63B3BB69-23CF-44E3-9099-C40C66FF867C}">
                  <a14:compatExt spid="_x0000_s11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xdr:row>
          <xdr:rowOff>9525</xdr:rowOff>
        </xdr:from>
        <xdr:to>
          <xdr:col>28</xdr:col>
          <xdr:colOff>0</xdr:colOff>
          <xdr:row>13</xdr:row>
          <xdr:rowOff>209550</xdr:rowOff>
        </xdr:to>
        <xdr:sp macro="" textlink="">
          <xdr:nvSpPr>
            <xdr:cNvPr id="1129" name="Drop Down 105" hidden="1">
              <a:extLst>
                <a:ext uri="{63B3BB69-23CF-44E3-9099-C40C66FF867C}">
                  <a14:compatExt spid="_x0000_s11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xdr:row>
          <xdr:rowOff>9525</xdr:rowOff>
        </xdr:from>
        <xdr:to>
          <xdr:col>28</xdr:col>
          <xdr:colOff>0</xdr:colOff>
          <xdr:row>12</xdr:row>
          <xdr:rowOff>209550</xdr:rowOff>
        </xdr:to>
        <xdr:sp macro="" textlink="">
          <xdr:nvSpPr>
            <xdr:cNvPr id="1130" name="Drop Down 106" hidden="1">
              <a:extLst>
                <a:ext uri="{63B3BB69-23CF-44E3-9099-C40C66FF867C}">
                  <a14:compatExt spid="_x0000_s11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11</xdr:row>
          <xdr:rowOff>9525</xdr:rowOff>
        </xdr:from>
        <xdr:to>
          <xdr:col>28</xdr:col>
          <xdr:colOff>0</xdr:colOff>
          <xdr:row>11</xdr:row>
          <xdr:rowOff>209550</xdr:rowOff>
        </xdr:to>
        <xdr:sp macro="" textlink="">
          <xdr:nvSpPr>
            <xdr:cNvPr id="1131" name="Drop Down 107" hidden="1">
              <a:extLst>
                <a:ext uri="{63B3BB69-23CF-44E3-9099-C40C66FF867C}">
                  <a14:compatExt spid="_x0000_s11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xdr:row>
          <xdr:rowOff>9525</xdr:rowOff>
        </xdr:from>
        <xdr:to>
          <xdr:col>28</xdr:col>
          <xdr:colOff>0</xdr:colOff>
          <xdr:row>10</xdr:row>
          <xdr:rowOff>209550</xdr:rowOff>
        </xdr:to>
        <xdr:sp macro="" textlink="">
          <xdr:nvSpPr>
            <xdr:cNvPr id="1132" name="Drop Down 108" hidden="1">
              <a:extLst>
                <a:ext uri="{63B3BB69-23CF-44E3-9099-C40C66FF867C}">
                  <a14:compatExt spid="_x0000_s11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xdr:row>
          <xdr:rowOff>9525</xdr:rowOff>
        </xdr:from>
        <xdr:to>
          <xdr:col>28</xdr:col>
          <xdr:colOff>0</xdr:colOff>
          <xdr:row>9</xdr:row>
          <xdr:rowOff>209550</xdr:rowOff>
        </xdr:to>
        <xdr:sp macro="" textlink="">
          <xdr:nvSpPr>
            <xdr:cNvPr id="1133" name="Drop Down 109" hidden="1">
              <a:extLst>
                <a:ext uri="{63B3BB69-23CF-44E3-9099-C40C66FF867C}">
                  <a14:compatExt spid="_x0000_s11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8</xdr:row>
          <xdr:rowOff>9525</xdr:rowOff>
        </xdr:from>
        <xdr:to>
          <xdr:col>28</xdr:col>
          <xdr:colOff>0</xdr:colOff>
          <xdr:row>8</xdr:row>
          <xdr:rowOff>209550</xdr:rowOff>
        </xdr:to>
        <xdr:sp macro="" textlink="">
          <xdr:nvSpPr>
            <xdr:cNvPr id="1134" name="Drop Down 110" hidden="1">
              <a:extLst>
                <a:ext uri="{63B3BB69-23CF-44E3-9099-C40C66FF867C}">
                  <a14:compatExt spid="_x0000_s11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xdr:row>
          <xdr:rowOff>9525</xdr:rowOff>
        </xdr:from>
        <xdr:to>
          <xdr:col>28</xdr:col>
          <xdr:colOff>0</xdr:colOff>
          <xdr:row>7</xdr:row>
          <xdr:rowOff>209550</xdr:rowOff>
        </xdr:to>
        <xdr:sp macro="" textlink="">
          <xdr:nvSpPr>
            <xdr:cNvPr id="1135" name="Drop Down 111" hidden="1">
              <a:extLst>
                <a:ext uri="{63B3BB69-23CF-44E3-9099-C40C66FF867C}">
                  <a14:compatExt spid="_x0000_s1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xdr:row>
          <xdr:rowOff>9525</xdr:rowOff>
        </xdr:from>
        <xdr:to>
          <xdr:col>28</xdr:col>
          <xdr:colOff>0</xdr:colOff>
          <xdr:row>6</xdr:row>
          <xdr:rowOff>209550</xdr:rowOff>
        </xdr:to>
        <xdr:sp macro="" textlink="">
          <xdr:nvSpPr>
            <xdr:cNvPr id="1136" name="Drop Down 112" hidden="1">
              <a:extLst>
                <a:ext uri="{63B3BB69-23CF-44E3-9099-C40C66FF867C}">
                  <a14:compatExt spid="_x0000_s11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xdr:row>
          <xdr:rowOff>9525</xdr:rowOff>
        </xdr:from>
        <xdr:to>
          <xdr:col>28</xdr:col>
          <xdr:colOff>0</xdr:colOff>
          <xdr:row>5</xdr:row>
          <xdr:rowOff>209550</xdr:rowOff>
        </xdr:to>
        <xdr:sp macro="" textlink="">
          <xdr:nvSpPr>
            <xdr:cNvPr id="1137" name="Drop Down 113" hidden="1">
              <a:extLst>
                <a:ext uri="{63B3BB69-23CF-44E3-9099-C40C66FF867C}">
                  <a14:compatExt spid="_x0000_s11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xdr:row>
          <xdr:rowOff>9525</xdr:rowOff>
        </xdr:from>
        <xdr:to>
          <xdr:col>28</xdr:col>
          <xdr:colOff>0</xdr:colOff>
          <xdr:row>4</xdr:row>
          <xdr:rowOff>209550</xdr:rowOff>
        </xdr:to>
        <xdr:sp macro="" textlink="">
          <xdr:nvSpPr>
            <xdr:cNvPr id="1138" name="Drop Down 114" hidden="1">
              <a:extLst>
                <a:ext uri="{63B3BB69-23CF-44E3-9099-C40C66FF867C}">
                  <a14:compatExt spid="_x0000_s11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xdr:row>
          <xdr:rowOff>9525</xdr:rowOff>
        </xdr:from>
        <xdr:to>
          <xdr:col>28</xdr:col>
          <xdr:colOff>0</xdr:colOff>
          <xdr:row>3</xdr:row>
          <xdr:rowOff>209550</xdr:rowOff>
        </xdr:to>
        <xdr:sp macro="" textlink="">
          <xdr:nvSpPr>
            <xdr:cNvPr id="1139" name="Drop Down 115" hidden="1">
              <a:extLst>
                <a:ext uri="{63B3BB69-23CF-44E3-9099-C40C66FF867C}">
                  <a14:compatExt spid="_x0000_s11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xdr:row>
          <xdr:rowOff>9525</xdr:rowOff>
        </xdr:from>
        <xdr:to>
          <xdr:col>28</xdr:col>
          <xdr:colOff>0</xdr:colOff>
          <xdr:row>2</xdr:row>
          <xdr:rowOff>209550</xdr:rowOff>
        </xdr:to>
        <xdr:sp macro="" textlink="">
          <xdr:nvSpPr>
            <xdr:cNvPr id="1140" name="Drop Down 116" hidden="1">
              <a:extLst>
                <a:ext uri="{63B3BB69-23CF-44E3-9099-C40C66FF867C}">
                  <a14:compatExt spid="_x0000_s11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15</xdr:row>
          <xdr:rowOff>9525</xdr:rowOff>
        </xdr:from>
        <xdr:to>
          <xdr:col>29</xdr:col>
          <xdr:colOff>0</xdr:colOff>
          <xdr:row>15</xdr:row>
          <xdr:rowOff>209550</xdr:rowOff>
        </xdr:to>
        <xdr:sp macro="" textlink="">
          <xdr:nvSpPr>
            <xdr:cNvPr id="1141" name="Drop Down 117" hidden="1">
              <a:extLst>
                <a:ext uri="{63B3BB69-23CF-44E3-9099-C40C66FF867C}">
                  <a14:compatExt spid="_x0000_s11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14</xdr:row>
          <xdr:rowOff>9525</xdr:rowOff>
        </xdr:from>
        <xdr:to>
          <xdr:col>29</xdr:col>
          <xdr:colOff>0</xdr:colOff>
          <xdr:row>14</xdr:row>
          <xdr:rowOff>209550</xdr:rowOff>
        </xdr:to>
        <xdr:sp macro="" textlink="">
          <xdr:nvSpPr>
            <xdr:cNvPr id="1142" name="Drop Down 118" hidden="1">
              <a:extLst>
                <a:ext uri="{63B3BB69-23CF-44E3-9099-C40C66FF867C}">
                  <a14:compatExt spid="_x0000_s11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13</xdr:row>
          <xdr:rowOff>9525</xdr:rowOff>
        </xdr:from>
        <xdr:to>
          <xdr:col>29</xdr:col>
          <xdr:colOff>0</xdr:colOff>
          <xdr:row>13</xdr:row>
          <xdr:rowOff>209550</xdr:rowOff>
        </xdr:to>
        <xdr:sp macro="" textlink="">
          <xdr:nvSpPr>
            <xdr:cNvPr id="1143" name="Drop Down 119" hidden="1">
              <a:extLst>
                <a:ext uri="{63B3BB69-23CF-44E3-9099-C40C66FF867C}">
                  <a14:compatExt spid="_x0000_s11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12</xdr:row>
          <xdr:rowOff>9525</xdr:rowOff>
        </xdr:from>
        <xdr:to>
          <xdr:col>29</xdr:col>
          <xdr:colOff>0</xdr:colOff>
          <xdr:row>12</xdr:row>
          <xdr:rowOff>209550</xdr:rowOff>
        </xdr:to>
        <xdr:sp macro="" textlink="">
          <xdr:nvSpPr>
            <xdr:cNvPr id="1144" name="Drop Down 120" hidden="1">
              <a:extLst>
                <a:ext uri="{63B3BB69-23CF-44E3-9099-C40C66FF867C}">
                  <a14:compatExt spid="_x0000_s11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11</xdr:row>
          <xdr:rowOff>9525</xdr:rowOff>
        </xdr:from>
        <xdr:to>
          <xdr:col>29</xdr:col>
          <xdr:colOff>0</xdr:colOff>
          <xdr:row>11</xdr:row>
          <xdr:rowOff>209550</xdr:rowOff>
        </xdr:to>
        <xdr:sp macro="" textlink="">
          <xdr:nvSpPr>
            <xdr:cNvPr id="1145" name="Drop Down 121" hidden="1">
              <a:extLst>
                <a:ext uri="{63B3BB69-23CF-44E3-9099-C40C66FF867C}">
                  <a14:compatExt spid="_x0000_s11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xdr:row>
          <xdr:rowOff>9525</xdr:rowOff>
        </xdr:from>
        <xdr:to>
          <xdr:col>29</xdr:col>
          <xdr:colOff>0</xdr:colOff>
          <xdr:row>10</xdr:row>
          <xdr:rowOff>209550</xdr:rowOff>
        </xdr:to>
        <xdr:sp macro="" textlink="">
          <xdr:nvSpPr>
            <xdr:cNvPr id="1146" name="Drop Down 122" hidden="1">
              <a:extLst>
                <a:ext uri="{63B3BB69-23CF-44E3-9099-C40C66FF867C}">
                  <a14:compatExt spid="_x0000_s11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9</xdr:row>
          <xdr:rowOff>9525</xdr:rowOff>
        </xdr:from>
        <xdr:to>
          <xdr:col>29</xdr:col>
          <xdr:colOff>0</xdr:colOff>
          <xdr:row>9</xdr:row>
          <xdr:rowOff>209550</xdr:rowOff>
        </xdr:to>
        <xdr:sp macro="" textlink="">
          <xdr:nvSpPr>
            <xdr:cNvPr id="1147" name="Drop Down 123" hidden="1">
              <a:extLst>
                <a:ext uri="{63B3BB69-23CF-44E3-9099-C40C66FF867C}">
                  <a14:compatExt spid="_x0000_s11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xdr:row>
          <xdr:rowOff>9525</xdr:rowOff>
        </xdr:from>
        <xdr:to>
          <xdr:col>29</xdr:col>
          <xdr:colOff>0</xdr:colOff>
          <xdr:row>8</xdr:row>
          <xdr:rowOff>209550</xdr:rowOff>
        </xdr:to>
        <xdr:sp macro="" textlink="">
          <xdr:nvSpPr>
            <xdr:cNvPr id="1148" name="Drop Down 124" hidden="1">
              <a:extLst>
                <a:ext uri="{63B3BB69-23CF-44E3-9099-C40C66FF867C}">
                  <a14:compatExt spid="_x0000_s11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xdr:row>
          <xdr:rowOff>9525</xdr:rowOff>
        </xdr:from>
        <xdr:to>
          <xdr:col>29</xdr:col>
          <xdr:colOff>0</xdr:colOff>
          <xdr:row>7</xdr:row>
          <xdr:rowOff>209550</xdr:rowOff>
        </xdr:to>
        <xdr:sp macro="" textlink="">
          <xdr:nvSpPr>
            <xdr:cNvPr id="1149" name="Drop Down 125" hidden="1">
              <a:extLst>
                <a:ext uri="{63B3BB69-23CF-44E3-9099-C40C66FF867C}">
                  <a14:compatExt spid="_x0000_s11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6</xdr:row>
          <xdr:rowOff>9525</xdr:rowOff>
        </xdr:from>
        <xdr:to>
          <xdr:col>29</xdr:col>
          <xdr:colOff>0</xdr:colOff>
          <xdr:row>6</xdr:row>
          <xdr:rowOff>209550</xdr:rowOff>
        </xdr:to>
        <xdr:sp macro="" textlink="">
          <xdr:nvSpPr>
            <xdr:cNvPr id="1150" name="Drop Down 126" hidden="1">
              <a:extLst>
                <a:ext uri="{63B3BB69-23CF-44E3-9099-C40C66FF867C}">
                  <a14:compatExt spid="_x0000_s11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xdr:row>
          <xdr:rowOff>9525</xdr:rowOff>
        </xdr:from>
        <xdr:to>
          <xdr:col>29</xdr:col>
          <xdr:colOff>0</xdr:colOff>
          <xdr:row>5</xdr:row>
          <xdr:rowOff>209550</xdr:rowOff>
        </xdr:to>
        <xdr:sp macro="" textlink="">
          <xdr:nvSpPr>
            <xdr:cNvPr id="1151" name="Drop Down 127" hidden="1">
              <a:extLst>
                <a:ext uri="{63B3BB69-23CF-44E3-9099-C40C66FF867C}">
                  <a14:compatExt spid="_x0000_s11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xdr:row>
          <xdr:rowOff>9525</xdr:rowOff>
        </xdr:from>
        <xdr:to>
          <xdr:col>29</xdr:col>
          <xdr:colOff>0</xdr:colOff>
          <xdr:row>4</xdr:row>
          <xdr:rowOff>209550</xdr:rowOff>
        </xdr:to>
        <xdr:sp macro="" textlink="">
          <xdr:nvSpPr>
            <xdr:cNvPr id="1152" name="Drop Down 128" hidden="1">
              <a:extLst>
                <a:ext uri="{63B3BB69-23CF-44E3-9099-C40C66FF867C}">
                  <a14:compatExt spid="_x0000_s11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xdr:row>
          <xdr:rowOff>9525</xdr:rowOff>
        </xdr:from>
        <xdr:to>
          <xdr:col>29</xdr:col>
          <xdr:colOff>0</xdr:colOff>
          <xdr:row>3</xdr:row>
          <xdr:rowOff>209550</xdr:rowOff>
        </xdr:to>
        <xdr:sp macro="" textlink="">
          <xdr:nvSpPr>
            <xdr:cNvPr id="1153" name="Drop Down 129" hidden="1">
              <a:extLst>
                <a:ext uri="{63B3BB69-23CF-44E3-9099-C40C66FF867C}">
                  <a14:compatExt spid="_x0000_s11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xdr:row>
          <xdr:rowOff>9525</xdr:rowOff>
        </xdr:from>
        <xdr:to>
          <xdr:col>29</xdr:col>
          <xdr:colOff>0</xdr:colOff>
          <xdr:row>2</xdr:row>
          <xdr:rowOff>209550</xdr:rowOff>
        </xdr:to>
        <xdr:sp macro="" textlink="">
          <xdr:nvSpPr>
            <xdr:cNvPr id="1154" name="Drop Down 130" hidden="1">
              <a:extLst>
                <a:ext uri="{63B3BB69-23CF-44E3-9099-C40C66FF867C}">
                  <a14:compatExt spid="_x0000_s11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15</xdr:row>
          <xdr:rowOff>9525</xdr:rowOff>
        </xdr:from>
        <xdr:to>
          <xdr:col>29</xdr:col>
          <xdr:colOff>1038225</xdr:colOff>
          <xdr:row>15</xdr:row>
          <xdr:rowOff>209550</xdr:rowOff>
        </xdr:to>
        <xdr:sp macro="" textlink="">
          <xdr:nvSpPr>
            <xdr:cNvPr id="1155" name="Drop Down 131" hidden="1">
              <a:extLst>
                <a:ext uri="{63B3BB69-23CF-44E3-9099-C40C66FF867C}">
                  <a14:compatExt spid="_x0000_s11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14</xdr:row>
          <xdr:rowOff>9525</xdr:rowOff>
        </xdr:from>
        <xdr:to>
          <xdr:col>30</xdr:col>
          <xdr:colOff>0</xdr:colOff>
          <xdr:row>14</xdr:row>
          <xdr:rowOff>209550</xdr:rowOff>
        </xdr:to>
        <xdr:sp macro="" textlink="">
          <xdr:nvSpPr>
            <xdr:cNvPr id="1156" name="Drop Down 132" hidden="1">
              <a:extLst>
                <a:ext uri="{63B3BB69-23CF-44E3-9099-C40C66FF867C}">
                  <a14:compatExt spid="_x0000_s11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13</xdr:row>
          <xdr:rowOff>9525</xdr:rowOff>
        </xdr:from>
        <xdr:to>
          <xdr:col>30</xdr:col>
          <xdr:colOff>0</xdr:colOff>
          <xdr:row>13</xdr:row>
          <xdr:rowOff>209550</xdr:rowOff>
        </xdr:to>
        <xdr:sp macro="" textlink="">
          <xdr:nvSpPr>
            <xdr:cNvPr id="1157" name="Drop Down 133" hidden="1">
              <a:extLst>
                <a:ext uri="{63B3BB69-23CF-44E3-9099-C40C66FF867C}">
                  <a14:compatExt spid="_x0000_s11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12</xdr:row>
          <xdr:rowOff>9525</xdr:rowOff>
        </xdr:from>
        <xdr:to>
          <xdr:col>30</xdr:col>
          <xdr:colOff>0</xdr:colOff>
          <xdr:row>12</xdr:row>
          <xdr:rowOff>209550</xdr:rowOff>
        </xdr:to>
        <xdr:sp macro="" textlink="">
          <xdr:nvSpPr>
            <xdr:cNvPr id="1158" name="Drop Down 134" hidden="1">
              <a:extLst>
                <a:ext uri="{63B3BB69-23CF-44E3-9099-C40C66FF867C}">
                  <a14:compatExt spid="_x0000_s11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11</xdr:row>
          <xdr:rowOff>9525</xdr:rowOff>
        </xdr:from>
        <xdr:to>
          <xdr:col>30</xdr:col>
          <xdr:colOff>0</xdr:colOff>
          <xdr:row>11</xdr:row>
          <xdr:rowOff>209550</xdr:rowOff>
        </xdr:to>
        <xdr:sp macro="" textlink="">
          <xdr:nvSpPr>
            <xdr:cNvPr id="1159" name="Drop Down 135" hidden="1">
              <a:extLst>
                <a:ext uri="{63B3BB69-23CF-44E3-9099-C40C66FF867C}">
                  <a14:compatExt spid="_x0000_s11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10</xdr:row>
          <xdr:rowOff>9525</xdr:rowOff>
        </xdr:from>
        <xdr:to>
          <xdr:col>30</xdr:col>
          <xdr:colOff>0</xdr:colOff>
          <xdr:row>10</xdr:row>
          <xdr:rowOff>209550</xdr:rowOff>
        </xdr:to>
        <xdr:sp macro="" textlink="">
          <xdr:nvSpPr>
            <xdr:cNvPr id="1160" name="Drop Down 136" hidden="1">
              <a:extLst>
                <a:ext uri="{63B3BB69-23CF-44E3-9099-C40C66FF867C}">
                  <a14:compatExt spid="_x0000_s11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9</xdr:row>
          <xdr:rowOff>9525</xdr:rowOff>
        </xdr:from>
        <xdr:to>
          <xdr:col>30</xdr:col>
          <xdr:colOff>0</xdr:colOff>
          <xdr:row>9</xdr:row>
          <xdr:rowOff>209550</xdr:rowOff>
        </xdr:to>
        <xdr:sp macro="" textlink="">
          <xdr:nvSpPr>
            <xdr:cNvPr id="1161" name="Drop Down 137" hidden="1">
              <a:extLst>
                <a:ext uri="{63B3BB69-23CF-44E3-9099-C40C66FF867C}">
                  <a14:compatExt spid="_x0000_s11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8</xdr:row>
          <xdr:rowOff>9525</xdr:rowOff>
        </xdr:from>
        <xdr:to>
          <xdr:col>30</xdr:col>
          <xdr:colOff>0</xdr:colOff>
          <xdr:row>8</xdr:row>
          <xdr:rowOff>209550</xdr:rowOff>
        </xdr:to>
        <xdr:sp macro="" textlink="">
          <xdr:nvSpPr>
            <xdr:cNvPr id="1162" name="Drop Down 138" hidden="1">
              <a:extLst>
                <a:ext uri="{63B3BB69-23CF-44E3-9099-C40C66FF867C}">
                  <a14:compatExt spid="_x0000_s11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7</xdr:row>
          <xdr:rowOff>9525</xdr:rowOff>
        </xdr:from>
        <xdr:to>
          <xdr:col>30</xdr:col>
          <xdr:colOff>0</xdr:colOff>
          <xdr:row>7</xdr:row>
          <xdr:rowOff>209550</xdr:rowOff>
        </xdr:to>
        <xdr:sp macro="" textlink="">
          <xdr:nvSpPr>
            <xdr:cNvPr id="1163" name="Drop Down 139" hidden="1">
              <a:extLst>
                <a:ext uri="{63B3BB69-23CF-44E3-9099-C40C66FF867C}">
                  <a14:compatExt spid="_x0000_s11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6</xdr:row>
          <xdr:rowOff>9525</xdr:rowOff>
        </xdr:from>
        <xdr:to>
          <xdr:col>30</xdr:col>
          <xdr:colOff>0</xdr:colOff>
          <xdr:row>6</xdr:row>
          <xdr:rowOff>209550</xdr:rowOff>
        </xdr:to>
        <xdr:sp macro="" textlink="">
          <xdr:nvSpPr>
            <xdr:cNvPr id="1164" name="Drop Down 140" hidden="1">
              <a:extLst>
                <a:ext uri="{63B3BB69-23CF-44E3-9099-C40C66FF867C}">
                  <a14:compatExt spid="_x0000_s11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5</xdr:row>
          <xdr:rowOff>9525</xdr:rowOff>
        </xdr:from>
        <xdr:to>
          <xdr:col>30</xdr:col>
          <xdr:colOff>0</xdr:colOff>
          <xdr:row>5</xdr:row>
          <xdr:rowOff>209550</xdr:rowOff>
        </xdr:to>
        <xdr:sp macro="" textlink="">
          <xdr:nvSpPr>
            <xdr:cNvPr id="1165" name="Drop Down 141" hidden="1">
              <a:extLst>
                <a:ext uri="{63B3BB69-23CF-44E3-9099-C40C66FF867C}">
                  <a14:compatExt spid="_x0000_s11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4</xdr:row>
          <xdr:rowOff>9525</xdr:rowOff>
        </xdr:from>
        <xdr:to>
          <xdr:col>30</xdr:col>
          <xdr:colOff>0</xdr:colOff>
          <xdr:row>4</xdr:row>
          <xdr:rowOff>209550</xdr:rowOff>
        </xdr:to>
        <xdr:sp macro="" textlink="">
          <xdr:nvSpPr>
            <xdr:cNvPr id="1166" name="Drop Down 142" hidden="1">
              <a:extLst>
                <a:ext uri="{63B3BB69-23CF-44E3-9099-C40C66FF867C}">
                  <a14:compatExt spid="_x0000_s11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3</xdr:row>
          <xdr:rowOff>9525</xdr:rowOff>
        </xdr:from>
        <xdr:to>
          <xdr:col>30</xdr:col>
          <xdr:colOff>0</xdr:colOff>
          <xdr:row>3</xdr:row>
          <xdr:rowOff>209550</xdr:rowOff>
        </xdr:to>
        <xdr:sp macro="" textlink="">
          <xdr:nvSpPr>
            <xdr:cNvPr id="1167" name="Drop Down 143" hidden="1">
              <a:extLst>
                <a:ext uri="{63B3BB69-23CF-44E3-9099-C40C66FF867C}">
                  <a14:compatExt spid="_x0000_s11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2</xdr:row>
          <xdr:rowOff>9525</xdr:rowOff>
        </xdr:from>
        <xdr:to>
          <xdr:col>30</xdr:col>
          <xdr:colOff>0</xdr:colOff>
          <xdr:row>2</xdr:row>
          <xdr:rowOff>209550</xdr:rowOff>
        </xdr:to>
        <xdr:sp macro="" textlink="">
          <xdr:nvSpPr>
            <xdr:cNvPr id="1168" name="Drop Down 144" hidden="1">
              <a:extLst>
                <a:ext uri="{63B3BB69-23CF-44E3-9099-C40C66FF867C}">
                  <a14:compatExt spid="_x0000_s11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15</xdr:row>
          <xdr:rowOff>9525</xdr:rowOff>
        </xdr:from>
        <xdr:to>
          <xdr:col>31</xdr:col>
          <xdr:colOff>0</xdr:colOff>
          <xdr:row>15</xdr:row>
          <xdr:rowOff>209550</xdr:rowOff>
        </xdr:to>
        <xdr:sp macro="" textlink="">
          <xdr:nvSpPr>
            <xdr:cNvPr id="1169" name="Drop Down 145" hidden="1">
              <a:extLst>
                <a:ext uri="{63B3BB69-23CF-44E3-9099-C40C66FF867C}">
                  <a14:compatExt spid="_x0000_s11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14</xdr:row>
          <xdr:rowOff>9525</xdr:rowOff>
        </xdr:from>
        <xdr:to>
          <xdr:col>31</xdr:col>
          <xdr:colOff>0</xdr:colOff>
          <xdr:row>14</xdr:row>
          <xdr:rowOff>209550</xdr:rowOff>
        </xdr:to>
        <xdr:sp macro="" textlink="">
          <xdr:nvSpPr>
            <xdr:cNvPr id="1170" name="Drop Down 146" hidden="1">
              <a:extLst>
                <a:ext uri="{63B3BB69-23CF-44E3-9099-C40C66FF867C}">
                  <a14:compatExt spid="_x0000_s11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13</xdr:row>
          <xdr:rowOff>9525</xdr:rowOff>
        </xdr:from>
        <xdr:to>
          <xdr:col>31</xdr:col>
          <xdr:colOff>0</xdr:colOff>
          <xdr:row>13</xdr:row>
          <xdr:rowOff>209550</xdr:rowOff>
        </xdr:to>
        <xdr:sp macro="" textlink="">
          <xdr:nvSpPr>
            <xdr:cNvPr id="1171" name="Drop Down 147" hidden="1">
              <a:extLst>
                <a:ext uri="{63B3BB69-23CF-44E3-9099-C40C66FF867C}">
                  <a14:compatExt spid="_x0000_s11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12</xdr:row>
          <xdr:rowOff>9525</xdr:rowOff>
        </xdr:from>
        <xdr:to>
          <xdr:col>31</xdr:col>
          <xdr:colOff>0</xdr:colOff>
          <xdr:row>12</xdr:row>
          <xdr:rowOff>209550</xdr:rowOff>
        </xdr:to>
        <xdr:sp macro="" textlink="">
          <xdr:nvSpPr>
            <xdr:cNvPr id="1172" name="Drop Down 148" hidden="1">
              <a:extLst>
                <a:ext uri="{63B3BB69-23CF-44E3-9099-C40C66FF867C}">
                  <a14:compatExt spid="_x0000_s11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11</xdr:row>
          <xdr:rowOff>9525</xdr:rowOff>
        </xdr:from>
        <xdr:to>
          <xdr:col>31</xdr:col>
          <xdr:colOff>0</xdr:colOff>
          <xdr:row>11</xdr:row>
          <xdr:rowOff>209550</xdr:rowOff>
        </xdr:to>
        <xdr:sp macro="" textlink="">
          <xdr:nvSpPr>
            <xdr:cNvPr id="1173" name="Drop Down 149" hidden="1">
              <a:extLst>
                <a:ext uri="{63B3BB69-23CF-44E3-9099-C40C66FF867C}">
                  <a14:compatExt spid="_x0000_s1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10</xdr:row>
          <xdr:rowOff>9525</xdr:rowOff>
        </xdr:from>
        <xdr:to>
          <xdr:col>31</xdr:col>
          <xdr:colOff>0</xdr:colOff>
          <xdr:row>10</xdr:row>
          <xdr:rowOff>209550</xdr:rowOff>
        </xdr:to>
        <xdr:sp macro="" textlink="">
          <xdr:nvSpPr>
            <xdr:cNvPr id="1174" name="Drop Down 150" hidden="1">
              <a:extLst>
                <a:ext uri="{63B3BB69-23CF-44E3-9099-C40C66FF867C}">
                  <a14:compatExt spid="_x0000_s11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9</xdr:row>
          <xdr:rowOff>9525</xdr:rowOff>
        </xdr:from>
        <xdr:to>
          <xdr:col>31</xdr:col>
          <xdr:colOff>0</xdr:colOff>
          <xdr:row>9</xdr:row>
          <xdr:rowOff>209550</xdr:rowOff>
        </xdr:to>
        <xdr:sp macro="" textlink="">
          <xdr:nvSpPr>
            <xdr:cNvPr id="1175" name="Drop Down 151" hidden="1">
              <a:extLst>
                <a:ext uri="{63B3BB69-23CF-44E3-9099-C40C66FF867C}">
                  <a14:compatExt spid="_x0000_s11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xdr:row>
          <xdr:rowOff>9525</xdr:rowOff>
        </xdr:from>
        <xdr:to>
          <xdr:col>31</xdr:col>
          <xdr:colOff>0</xdr:colOff>
          <xdr:row>8</xdr:row>
          <xdr:rowOff>209550</xdr:rowOff>
        </xdr:to>
        <xdr:sp macro="" textlink="">
          <xdr:nvSpPr>
            <xdr:cNvPr id="1176" name="Drop Down 152" hidden="1">
              <a:extLst>
                <a:ext uri="{63B3BB69-23CF-44E3-9099-C40C66FF867C}">
                  <a14:compatExt spid="_x0000_s11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7</xdr:row>
          <xdr:rowOff>9525</xdr:rowOff>
        </xdr:from>
        <xdr:to>
          <xdr:col>31</xdr:col>
          <xdr:colOff>0</xdr:colOff>
          <xdr:row>7</xdr:row>
          <xdr:rowOff>209550</xdr:rowOff>
        </xdr:to>
        <xdr:sp macro="" textlink="">
          <xdr:nvSpPr>
            <xdr:cNvPr id="1177" name="Drop Down 153" hidden="1">
              <a:extLst>
                <a:ext uri="{63B3BB69-23CF-44E3-9099-C40C66FF867C}">
                  <a14:compatExt spid="_x0000_s1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6</xdr:row>
          <xdr:rowOff>9525</xdr:rowOff>
        </xdr:from>
        <xdr:to>
          <xdr:col>31</xdr:col>
          <xdr:colOff>0</xdr:colOff>
          <xdr:row>6</xdr:row>
          <xdr:rowOff>209550</xdr:rowOff>
        </xdr:to>
        <xdr:sp macro="" textlink="">
          <xdr:nvSpPr>
            <xdr:cNvPr id="1178" name="Drop Down 154" hidden="1">
              <a:extLst>
                <a:ext uri="{63B3BB69-23CF-44E3-9099-C40C66FF867C}">
                  <a14:compatExt spid="_x0000_s11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5</xdr:row>
          <xdr:rowOff>9525</xdr:rowOff>
        </xdr:from>
        <xdr:to>
          <xdr:col>31</xdr:col>
          <xdr:colOff>0</xdr:colOff>
          <xdr:row>5</xdr:row>
          <xdr:rowOff>209550</xdr:rowOff>
        </xdr:to>
        <xdr:sp macro="" textlink="">
          <xdr:nvSpPr>
            <xdr:cNvPr id="1179" name="Drop Down 155" hidden="1">
              <a:extLst>
                <a:ext uri="{63B3BB69-23CF-44E3-9099-C40C66FF867C}">
                  <a14:compatExt spid="_x0000_s11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4</xdr:row>
          <xdr:rowOff>9525</xdr:rowOff>
        </xdr:from>
        <xdr:to>
          <xdr:col>31</xdr:col>
          <xdr:colOff>0</xdr:colOff>
          <xdr:row>4</xdr:row>
          <xdr:rowOff>209550</xdr:rowOff>
        </xdr:to>
        <xdr:sp macro="" textlink="">
          <xdr:nvSpPr>
            <xdr:cNvPr id="1180" name="Drop Down 156" hidden="1">
              <a:extLst>
                <a:ext uri="{63B3BB69-23CF-44E3-9099-C40C66FF867C}">
                  <a14:compatExt spid="_x0000_s11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xdr:row>
          <xdr:rowOff>9525</xdr:rowOff>
        </xdr:from>
        <xdr:to>
          <xdr:col>31</xdr:col>
          <xdr:colOff>0</xdr:colOff>
          <xdr:row>3</xdr:row>
          <xdr:rowOff>209550</xdr:rowOff>
        </xdr:to>
        <xdr:sp macro="" textlink="">
          <xdr:nvSpPr>
            <xdr:cNvPr id="1181" name="Drop Down 157" hidden="1">
              <a:extLst>
                <a:ext uri="{63B3BB69-23CF-44E3-9099-C40C66FF867C}">
                  <a14:compatExt spid="_x0000_s1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xdr:row>
          <xdr:rowOff>9525</xdr:rowOff>
        </xdr:from>
        <xdr:to>
          <xdr:col>31</xdr:col>
          <xdr:colOff>0</xdr:colOff>
          <xdr:row>2</xdr:row>
          <xdr:rowOff>209550</xdr:rowOff>
        </xdr:to>
        <xdr:sp macro="" textlink="">
          <xdr:nvSpPr>
            <xdr:cNvPr id="1182" name="Drop Down 158" hidden="1">
              <a:extLst>
                <a:ext uri="{63B3BB69-23CF-44E3-9099-C40C66FF867C}">
                  <a14:compatExt spid="_x0000_s11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15</xdr:row>
          <xdr:rowOff>9525</xdr:rowOff>
        </xdr:from>
        <xdr:to>
          <xdr:col>32</xdr:col>
          <xdr:colOff>0</xdr:colOff>
          <xdr:row>15</xdr:row>
          <xdr:rowOff>209550</xdr:rowOff>
        </xdr:to>
        <xdr:sp macro="" textlink="">
          <xdr:nvSpPr>
            <xdr:cNvPr id="1183" name="Drop Down 159" hidden="1">
              <a:extLst>
                <a:ext uri="{63B3BB69-23CF-44E3-9099-C40C66FF867C}">
                  <a14:compatExt spid="_x0000_s11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14</xdr:row>
          <xdr:rowOff>9525</xdr:rowOff>
        </xdr:from>
        <xdr:to>
          <xdr:col>32</xdr:col>
          <xdr:colOff>0</xdr:colOff>
          <xdr:row>14</xdr:row>
          <xdr:rowOff>209550</xdr:rowOff>
        </xdr:to>
        <xdr:sp macro="" textlink="">
          <xdr:nvSpPr>
            <xdr:cNvPr id="1184" name="Drop Down 160" hidden="1">
              <a:extLst>
                <a:ext uri="{63B3BB69-23CF-44E3-9099-C40C66FF867C}">
                  <a14:compatExt spid="_x0000_s11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13</xdr:row>
          <xdr:rowOff>9525</xdr:rowOff>
        </xdr:from>
        <xdr:to>
          <xdr:col>32</xdr:col>
          <xdr:colOff>0</xdr:colOff>
          <xdr:row>13</xdr:row>
          <xdr:rowOff>209550</xdr:rowOff>
        </xdr:to>
        <xdr:sp macro="" textlink="">
          <xdr:nvSpPr>
            <xdr:cNvPr id="1185" name="Drop Down 161" hidden="1">
              <a:extLst>
                <a:ext uri="{63B3BB69-23CF-44E3-9099-C40C66FF867C}">
                  <a14:compatExt spid="_x0000_s11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12</xdr:row>
          <xdr:rowOff>9525</xdr:rowOff>
        </xdr:from>
        <xdr:to>
          <xdr:col>32</xdr:col>
          <xdr:colOff>0</xdr:colOff>
          <xdr:row>12</xdr:row>
          <xdr:rowOff>209550</xdr:rowOff>
        </xdr:to>
        <xdr:sp macro="" textlink="">
          <xdr:nvSpPr>
            <xdr:cNvPr id="1186" name="Drop Down 162" hidden="1">
              <a:extLst>
                <a:ext uri="{63B3BB69-23CF-44E3-9099-C40C66FF867C}">
                  <a14:compatExt spid="_x0000_s11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11</xdr:row>
          <xdr:rowOff>9525</xdr:rowOff>
        </xdr:from>
        <xdr:to>
          <xdr:col>32</xdr:col>
          <xdr:colOff>0</xdr:colOff>
          <xdr:row>11</xdr:row>
          <xdr:rowOff>209550</xdr:rowOff>
        </xdr:to>
        <xdr:sp macro="" textlink="">
          <xdr:nvSpPr>
            <xdr:cNvPr id="1187" name="Drop Down 163" hidden="1">
              <a:extLst>
                <a:ext uri="{63B3BB69-23CF-44E3-9099-C40C66FF867C}">
                  <a14:compatExt spid="_x0000_s11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10</xdr:row>
          <xdr:rowOff>9525</xdr:rowOff>
        </xdr:from>
        <xdr:to>
          <xdr:col>32</xdr:col>
          <xdr:colOff>0</xdr:colOff>
          <xdr:row>10</xdr:row>
          <xdr:rowOff>209550</xdr:rowOff>
        </xdr:to>
        <xdr:sp macro="" textlink="">
          <xdr:nvSpPr>
            <xdr:cNvPr id="1188" name="Drop Down 164" hidden="1">
              <a:extLst>
                <a:ext uri="{63B3BB69-23CF-44E3-9099-C40C66FF867C}">
                  <a14:compatExt spid="_x0000_s11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9</xdr:row>
          <xdr:rowOff>9525</xdr:rowOff>
        </xdr:from>
        <xdr:to>
          <xdr:col>32</xdr:col>
          <xdr:colOff>0</xdr:colOff>
          <xdr:row>9</xdr:row>
          <xdr:rowOff>209550</xdr:rowOff>
        </xdr:to>
        <xdr:sp macro="" textlink="">
          <xdr:nvSpPr>
            <xdr:cNvPr id="1189" name="Drop Down 165" hidden="1">
              <a:extLst>
                <a:ext uri="{63B3BB69-23CF-44E3-9099-C40C66FF867C}">
                  <a14:compatExt spid="_x0000_s118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8</xdr:row>
          <xdr:rowOff>9525</xdr:rowOff>
        </xdr:from>
        <xdr:to>
          <xdr:col>32</xdr:col>
          <xdr:colOff>0</xdr:colOff>
          <xdr:row>8</xdr:row>
          <xdr:rowOff>209550</xdr:rowOff>
        </xdr:to>
        <xdr:sp macro="" textlink="">
          <xdr:nvSpPr>
            <xdr:cNvPr id="1190" name="Drop Down 166" hidden="1">
              <a:extLst>
                <a:ext uri="{63B3BB69-23CF-44E3-9099-C40C66FF867C}">
                  <a14:compatExt spid="_x0000_s11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7</xdr:row>
          <xdr:rowOff>9525</xdr:rowOff>
        </xdr:from>
        <xdr:to>
          <xdr:col>32</xdr:col>
          <xdr:colOff>0</xdr:colOff>
          <xdr:row>7</xdr:row>
          <xdr:rowOff>209550</xdr:rowOff>
        </xdr:to>
        <xdr:sp macro="" textlink="">
          <xdr:nvSpPr>
            <xdr:cNvPr id="1191" name="Drop Down 167" hidden="1">
              <a:extLst>
                <a:ext uri="{63B3BB69-23CF-44E3-9099-C40C66FF867C}">
                  <a14:compatExt spid="_x0000_s11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6</xdr:row>
          <xdr:rowOff>9525</xdr:rowOff>
        </xdr:from>
        <xdr:to>
          <xdr:col>32</xdr:col>
          <xdr:colOff>0</xdr:colOff>
          <xdr:row>6</xdr:row>
          <xdr:rowOff>209550</xdr:rowOff>
        </xdr:to>
        <xdr:sp macro="" textlink="">
          <xdr:nvSpPr>
            <xdr:cNvPr id="1192" name="Drop Down 168" hidden="1">
              <a:extLst>
                <a:ext uri="{63B3BB69-23CF-44E3-9099-C40C66FF867C}">
                  <a14:compatExt spid="_x0000_s119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5</xdr:row>
          <xdr:rowOff>9525</xdr:rowOff>
        </xdr:from>
        <xdr:to>
          <xdr:col>32</xdr:col>
          <xdr:colOff>0</xdr:colOff>
          <xdr:row>5</xdr:row>
          <xdr:rowOff>209550</xdr:rowOff>
        </xdr:to>
        <xdr:sp macro="" textlink="">
          <xdr:nvSpPr>
            <xdr:cNvPr id="1193" name="Drop Down 169" hidden="1">
              <a:extLst>
                <a:ext uri="{63B3BB69-23CF-44E3-9099-C40C66FF867C}">
                  <a14:compatExt spid="_x0000_s11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4</xdr:row>
          <xdr:rowOff>9525</xdr:rowOff>
        </xdr:from>
        <xdr:to>
          <xdr:col>32</xdr:col>
          <xdr:colOff>0</xdr:colOff>
          <xdr:row>4</xdr:row>
          <xdr:rowOff>209550</xdr:rowOff>
        </xdr:to>
        <xdr:sp macro="" textlink="">
          <xdr:nvSpPr>
            <xdr:cNvPr id="1194" name="Drop Down 170" hidden="1">
              <a:extLst>
                <a:ext uri="{63B3BB69-23CF-44E3-9099-C40C66FF867C}">
                  <a14:compatExt spid="_x0000_s11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3</xdr:row>
          <xdr:rowOff>9525</xdr:rowOff>
        </xdr:from>
        <xdr:to>
          <xdr:col>32</xdr:col>
          <xdr:colOff>0</xdr:colOff>
          <xdr:row>3</xdr:row>
          <xdr:rowOff>209550</xdr:rowOff>
        </xdr:to>
        <xdr:sp macro="" textlink="">
          <xdr:nvSpPr>
            <xdr:cNvPr id="1195" name="Drop Down 171" hidden="1">
              <a:extLst>
                <a:ext uri="{63B3BB69-23CF-44E3-9099-C40C66FF867C}">
                  <a14:compatExt spid="_x0000_s11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2</xdr:row>
          <xdr:rowOff>9525</xdr:rowOff>
        </xdr:from>
        <xdr:to>
          <xdr:col>32</xdr:col>
          <xdr:colOff>0</xdr:colOff>
          <xdr:row>2</xdr:row>
          <xdr:rowOff>209550</xdr:rowOff>
        </xdr:to>
        <xdr:sp macro="" textlink="">
          <xdr:nvSpPr>
            <xdr:cNvPr id="1196" name="Drop Down 172" hidden="1">
              <a:extLst>
                <a:ext uri="{63B3BB69-23CF-44E3-9099-C40C66FF867C}">
                  <a14:compatExt spid="_x0000_s11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15</xdr:row>
          <xdr:rowOff>9525</xdr:rowOff>
        </xdr:from>
        <xdr:to>
          <xdr:col>33</xdr:col>
          <xdr:colOff>0</xdr:colOff>
          <xdr:row>15</xdr:row>
          <xdr:rowOff>209550</xdr:rowOff>
        </xdr:to>
        <xdr:sp macro="" textlink="">
          <xdr:nvSpPr>
            <xdr:cNvPr id="1197" name="Drop Down 173" hidden="1">
              <a:extLst>
                <a:ext uri="{63B3BB69-23CF-44E3-9099-C40C66FF867C}">
                  <a14:compatExt spid="_x0000_s11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xdr:row>
          <xdr:rowOff>9525</xdr:rowOff>
        </xdr:from>
        <xdr:to>
          <xdr:col>33</xdr:col>
          <xdr:colOff>0</xdr:colOff>
          <xdr:row>14</xdr:row>
          <xdr:rowOff>209550</xdr:rowOff>
        </xdr:to>
        <xdr:sp macro="" textlink="">
          <xdr:nvSpPr>
            <xdr:cNvPr id="1198" name="Drop Down 174" hidden="1">
              <a:extLst>
                <a:ext uri="{63B3BB69-23CF-44E3-9099-C40C66FF867C}">
                  <a14:compatExt spid="_x0000_s11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13</xdr:row>
          <xdr:rowOff>9525</xdr:rowOff>
        </xdr:from>
        <xdr:to>
          <xdr:col>33</xdr:col>
          <xdr:colOff>0</xdr:colOff>
          <xdr:row>13</xdr:row>
          <xdr:rowOff>209550</xdr:rowOff>
        </xdr:to>
        <xdr:sp macro="" textlink="">
          <xdr:nvSpPr>
            <xdr:cNvPr id="1199" name="Drop Down 175" hidden="1">
              <a:extLst>
                <a:ext uri="{63B3BB69-23CF-44E3-9099-C40C66FF867C}">
                  <a14:compatExt spid="_x0000_s11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12</xdr:row>
          <xdr:rowOff>9525</xdr:rowOff>
        </xdr:from>
        <xdr:to>
          <xdr:col>33</xdr:col>
          <xdr:colOff>0</xdr:colOff>
          <xdr:row>12</xdr:row>
          <xdr:rowOff>209550</xdr:rowOff>
        </xdr:to>
        <xdr:sp macro="" textlink="">
          <xdr:nvSpPr>
            <xdr:cNvPr id="1200" name="Drop Down 176" hidden="1">
              <a:extLst>
                <a:ext uri="{63B3BB69-23CF-44E3-9099-C40C66FF867C}">
                  <a14:compatExt spid="_x0000_s12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xdr:row>
          <xdr:rowOff>9525</xdr:rowOff>
        </xdr:from>
        <xdr:to>
          <xdr:col>33</xdr:col>
          <xdr:colOff>0</xdr:colOff>
          <xdr:row>11</xdr:row>
          <xdr:rowOff>209550</xdr:rowOff>
        </xdr:to>
        <xdr:sp macro="" textlink="">
          <xdr:nvSpPr>
            <xdr:cNvPr id="1201" name="Drop Down 177" hidden="1">
              <a:extLst>
                <a:ext uri="{63B3BB69-23CF-44E3-9099-C40C66FF867C}">
                  <a14:compatExt spid="_x0000_s12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10</xdr:row>
          <xdr:rowOff>9525</xdr:rowOff>
        </xdr:from>
        <xdr:to>
          <xdr:col>33</xdr:col>
          <xdr:colOff>0</xdr:colOff>
          <xdr:row>10</xdr:row>
          <xdr:rowOff>209550</xdr:rowOff>
        </xdr:to>
        <xdr:sp macro="" textlink="">
          <xdr:nvSpPr>
            <xdr:cNvPr id="1202" name="Drop Down 178" hidden="1">
              <a:extLst>
                <a:ext uri="{63B3BB69-23CF-44E3-9099-C40C66FF867C}">
                  <a14:compatExt spid="_x0000_s12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xdr:row>
          <xdr:rowOff>9525</xdr:rowOff>
        </xdr:from>
        <xdr:to>
          <xdr:col>33</xdr:col>
          <xdr:colOff>0</xdr:colOff>
          <xdr:row>9</xdr:row>
          <xdr:rowOff>209550</xdr:rowOff>
        </xdr:to>
        <xdr:sp macro="" textlink="">
          <xdr:nvSpPr>
            <xdr:cNvPr id="1203" name="Drop Down 179" hidden="1">
              <a:extLst>
                <a:ext uri="{63B3BB69-23CF-44E3-9099-C40C66FF867C}">
                  <a14:compatExt spid="_x0000_s12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xdr:row>
          <xdr:rowOff>9525</xdr:rowOff>
        </xdr:from>
        <xdr:to>
          <xdr:col>33</xdr:col>
          <xdr:colOff>0</xdr:colOff>
          <xdr:row>8</xdr:row>
          <xdr:rowOff>209550</xdr:rowOff>
        </xdr:to>
        <xdr:sp macro="" textlink="">
          <xdr:nvSpPr>
            <xdr:cNvPr id="1204" name="Drop Down 180" hidden="1">
              <a:extLst>
                <a:ext uri="{63B3BB69-23CF-44E3-9099-C40C66FF867C}">
                  <a14:compatExt spid="_x0000_s12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2</xdr:row>
          <xdr:rowOff>9525</xdr:rowOff>
        </xdr:from>
        <xdr:to>
          <xdr:col>33</xdr:col>
          <xdr:colOff>0</xdr:colOff>
          <xdr:row>2</xdr:row>
          <xdr:rowOff>209550</xdr:rowOff>
        </xdr:to>
        <xdr:sp macro="" textlink="">
          <xdr:nvSpPr>
            <xdr:cNvPr id="1205" name="Drop Down 181" hidden="1">
              <a:extLst>
                <a:ext uri="{63B3BB69-23CF-44E3-9099-C40C66FF867C}">
                  <a14:compatExt spid="_x0000_s12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3</xdr:row>
          <xdr:rowOff>9525</xdr:rowOff>
        </xdr:from>
        <xdr:to>
          <xdr:col>33</xdr:col>
          <xdr:colOff>0</xdr:colOff>
          <xdr:row>3</xdr:row>
          <xdr:rowOff>209550</xdr:rowOff>
        </xdr:to>
        <xdr:sp macro="" textlink="">
          <xdr:nvSpPr>
            <xdr:cNvPr id="1206" name="Drop Down 182" hidden="1">
              <a:extLst>
                <a:ext uri="{63B3BB69-23CF-44E3-9099-C40C66FF867C}">
                  <a14:compatExt spid="_x0000_s12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4</xdr:row>
          <xdr:rowOff>9525</xdr:rowOff>
        </xdr:from>
        <xdr:to>
          <xdr:col>33</xdr:col>
          <xdr:colOff>0</xdr:colOff>
          <xdr:row>4</xdr:row>
          <xdr:rowOff>209550</xdr:rowOff>
        </xdr:to>
        <xdr:sp macro="" textlink="">
          <xdr:nvSpPr>
            <xdr:cNvPr id="1207" name="Drop Down 183" hidden="1">
              <a:extLst>
                <a:ext uri="{63B3BB69-23CF-44E3-9099-C40C66FF867C}">
                  <a14:compatExt spid="_x0000_s12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5</xdr:row>
          <xdr:rowOff>9525</xdr:rowOff>
        </xdr:from>
        <xdr:to>
          <xdr:col>33</xdr:col>
          <xdr:colOff>0</xdr:colOff>
          <xdr:row>5</xdr:row>
          <xdr:rowOff>209550</xdr:rowOff>
        </xdr:to>
        <xdr:sp macro="" textlink="">
          <xdr:nvSpPr>
            <xdr:cNvPr id="1208" name="Drop Down 184" hidden="1">
              <a:extLst>
                <a:ext uri="{63B3BB69-23CF-44E3-9099-C40C66FF867C}">
                  <a14:compatExt spid="_x0000_s12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6</xdr:row>
          <xdr:rowOff>9525</xdr:rowOff>
        </xdr:from>
        <xdr:to>
          <xdr:col>33</xdr:col>
          <xdr:colOff>0</xdr:colOff>
          <xdr:row>6</xdr:row>
          <xdr:rowOff>209550</xdr:rowOff>
        </xdr:to>
        <xdr:sp macro="" textlink="">
          <xdr:nvSpPr>
            <xdr:cNvPr id="1209" name="Drop Down 185" hidden="1">
              <a:extLst>
                <a:ext uri="{63B3BB69-23CF-44E3-9099-C40C66FF867C}">
                  <a14:compatExt spid="_x0000_s12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7</xdr:row>
          <xdr:rowOff>9525</xdr:rowOff>
        </xdr:from>
        <xdr:to>
          <xdr:col>33</xdr:col>
          <xdr:colOff>0</xdr:colOff>
          <xdr:row>7</xdr:row>
          <xdr:rowOff>209550</xdr:rowOff>
        </xdr:to>
        <xdr:sp macro="" textlink="">
          <xdr:nvSpPr>
            <xdr:cNvPr id="1210" name="Drop Down 186" hidden="1">
              <a:extLst>
                <a:ext uri="{63B3BB69-23CF-44E3-9099-C40C66FF867C}">
                  <a14:compatExt spid="_x0000_s1210"/>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0.xml"/><Relationship Id="rId117" Type="http://schemas.openxmlformats.org/officeDocument/2006/relationships/ctrlProp" Target="../ctrlProps/ctrlProp111.xml"/><Relationship Id="rId21" Type="http://schemas.openxmlformats.org/officeDocument/2006/relationships/ctrlProp" Target="../ctrlProps/ctrlProp15.xml"/><Relationship Id="rId42" Type="http://schemas.openxmlformats.org/officeDocument/2006/relationships/ctrlProp" Target="../ctrlProps/ctrlProp36.xml"/><Relationship Id="rId47" Type="http://schemas.openxmlformats.org/officeDocument/2006/relationships/ctrlProp" Target="../ctrlProps/ctrlProp41.xml"/><Relationship Id="rId63" Type="http://schemas.openxmlformats.org/officeDocument/2006/relationships/ctrlProp" Target="../ctrlProps/ctrlProp57.xml"/><Relationship Id="rId68" Type="http://schemas.openxmlformats.org/officeDocument/2006/relationships/ctrlProp" Target="../ctrlProps/ctrlProp62.xml"/><Relationship Id="rId84" Type="http://schemas.openxmlformats.org/officeDocument/2006/relationships/ctrlProp" Target="../ctrlProps/ctrlProp78.xml"/><Relationship Id="rId89" Type="http://schemas.openxmlformats.org/officeDocument/2006/relationships/ctrlProp" Target="../ctrlProps/ctrlProp83.xml"/><Relationship Id="rId112" Type="http://schemas.openxmlformats.org/officeDocument/2006/relationships/ctrlProp" Target="../ctrlProps/ctrlProp106.xml"/><Relationship Id="rId16" Type="http://schemas.openxmlformats.org/officeDocument/2006/relationships/ctrlProp" Target="../ctrlProps/ctrlProp10.xml"/><Relationship Id="rId107" Type="http://schemas.openxmlformats.org/officeDocument/2006/relationships/ctrlProp" Target="../ctrlProps/ctrlProp101.xml"/><Relationship Id="rId11" Type="http://schemas.openxmlformats.org/officeDocument/2006/relationships/ctrlProp" Target="../ctrlProps/ctrlProp5.xml"/><Relationship Id="rId24" Type="http://schemas.openxmlformats.org/officeDocument/2006/relationships/ctrlProp" Target="../ctrlProps/ctrlProp18.xml"/><Relationship Id="rId32" Type="http://schemas.openxmlformats.org/officeDocument/2006/relationships/ctrlProp" Target="../ctrlProps/ctrlProp26.xml"/><Relationship Id="rId37" Type="http://schemas.openxmlformats.org/officeDocument/2006/relationships/ctrlProp" Target="../ctrlProps/ctrlProp31.xml"/><Relationship Id="rId40" Type="http://schemas.openxmlformats.org/officeDocument/2006/relationships/ctrlProp" Target="../ctrlProps/ctrlProp34.xml"/><Relationship Id="rId45" Type="http://schemas.openxmlformats.org/officeDocument/2006/relationships/ctrlProp" Target="../ctrlProps/ctrlProp39.xml"/><Relationship Id="rId53" Type="http://schemas.openxmlformats.org/officeDocument/2006/relationships/ctrlProp" Target="../ctrlProps/ctrlProp47.xml"/><Relationship Id="rId58" Type="http://schemas.openxmlformats.org/officeDocument/2006/relationships/ctrlProp" Target="../ctrlProps/ctrlProp52.xml"/><Relationship Id="rId66" Type="http://schemas.openxmlformats.org/officeDocument/2006/relationships/ctrlProp" Target="../ctrlProps/ctrlProp60.xml"/><Relationship Id="rId74" Type="http://schemas.openxmlformats.org/officeDocument/2006/relationships/ctrlProp" Target="../ctrlProps/ctrlProp68.xml"/><Relationship Id="rId79" Type="http://schemas.openxmlformats.org/officeDocument/2006/relationships/ctrlProp" Target="../ctrlProps/ctrlProp73.xml"/><Relationship Id="rId87" Type="http://schemas.openxmlformats.org/officeDocument/2006/relationships/ctrlProp" Target="../ctrlProps/ctrlProp81.xml"/><Relationship Id="rId102" Type="http://schemas.openxmlformats.org/officeDocument/2006/relationships/ctrlProp" Target="../ctrlProps/ctrlProp96.xml"/><Relationship Id="rId110" Type="http://schemas.openxmlformats.org/officeDocument/2006/relationships/ctrlProp" Target="../ctrlProps/ctrlProp104.xml"/><Relationship Id="rId115" Type="http://schemas.openxmlformats.org/officeDocument/2006/relationships/ctrlProp" Target="../ctrlProps/ctrlProp109.xml"/><Relationship Id="rId5" Type="http://schemas.openxmlformats.org/officeDocument/2006/relationships/control" Target="../activeX/activeX1.xml"/><Relationship Id="rId61" Type="http://schemas.openxmlformats.org/officeDocument/2006/relationships/ctrlProp" Target="../ctrlProps/ctrlProp55.xml"/><Relationship Id="rId82" Type="http://schemas.openxmlformats.org/officeDocument/2006/relationships/ctrlProp" Target="../ctrlProps/ctrlProp76.xml"/><Relationship Id="rId90" Type="http://schemas.openxmlformats.org/officeDocument/2006/relationships/ctrlProp" Target="../ctrlProps/ctrlProp84.xml"/><Relationship Id="rId95" Type="http://schemas.openxmlformats.org/officeDocument/2006/relationships/ctrlProp" Target="../ctrlProps/ctrlProp89.xml"/><Relationship Id="rId19" Type="http://schemas.openxmlformats.org/officeDocument/2006/relationships/ctrlProp" Target="../ctrlProps/ctrlProp13.xml"/><Relationship Id="rId14" Type="http://schemas.openxmlformats.org/officeDocument/2006/relationships/ctrlProp" Target="../ctrlProps/ctrlProp8.xml"/><Relationship Id="rId22" Type="http://schemas.openxmlformats.org/officeDocument/2006/relationships/ctrlProp" Target="../ctrlProps/ctrlProp16.xml"/><Relationship Id="rId27" Type="http://schemas.openxmlformats.org/officeDocument/2006/relationships/ctrlProp" Target="../ctrlProps/ctrlProp21.xml"/><Relationship Id="rId30" Type="http://schemas.openxmlformats.org/officeDocument/2006/relationships/ctrlProp" Target="../ctrlProps/ctrlProp24.xml"/><Relationship Id="rId35" Type="http://schemas.openxmlformats.org/officeDocument/2006/relationships/ctrlProp" Target="../ctrlProps/ctrlProp29.xml"/><Relationship Id="rId43" Type="http://schemas.openxmlformats.org/officeDocument/2006/relationships/ctrlProp" Target="../ctrlProps/ctrlProp37.xml"/><Relationship Id="rId48" Type="http://schemas.openxmlformats.org/officeDocument/2006/relationships/ctrlProp" Target="../ctrlProps/ctrlProp42.xml"/><Relationship Id="rId56" Type="http://schemas.openxmlformats.org/officeDocument/2006/relationships/ctrlProp" Target="../ctrlProps/ctrlProp50.xml"/><Relationship Id="rId64" Type="http://schemas.openxmlformats.org/officeDocument/2006/relationships/ctrlProp" Target="../ctrlProps/ctrlProp58.xml"/><Relationship Id="rId69" Type="http://schemas.openxmlformats.org/officeDocument/2006/relationships/ctrlProp" Target="../ctrlProps/ctrlProp63.xml"/><Relationship Id="rId77" Type="http://schemas.openxmlformats.org/officeDocument/2006/relationships/ctrlProp" Target="../ctrlProps/ctrlProp71.xml"/><Relationship Id="rId100" Type="http://schemas.openxmlformats.org/officeDocument/2006/relationships/ctrlProp" Target="../ctrlProps/ctrlProp94.xml"/><Relationship Id="rId105" Type="http://schemas.openxmlformats.org/officeDocument/2006/relationships/ctrlProp" Target="../ctrlProps/ctrlProp99.xml"/><Relationship Id="rId113" Type="http://schemas.openxmlformats.org/officeDocument/2006/relationships/ctrlProp" Target="../ctrlProps/ctrlProp107.xml"/><Relationship Id="rId118" Type="http://schemas.openxmlformats.org/officeDocument/2006/relationships/ctrlProp" Target="../ctrlProps/ctrlProp112.xml"/><Relationship Id="rId8" Type="http://schemas.openxmlformats.org/officeDocument/2006/relationships/ctrlProp" Target="../ctrlProps/ctrlProp2.xml"/><Relationship Id="rId51" Type="http://schemas.openxmlformats.org/officeDocument/2006/relationships/ctrlProp" Target="../ctrlProps/ctrlProp45.xml"/><Relationship Id="rId72" Type="http://schemas.openxmlformats.org/officeDocument/2006/relationships/ctrlProp" Target="../ctrlProps/ctrlProp66.xml"/><Relationship Id="rId80" Type="http://schemas.openxmlformats.org/officeDocument/2006/relationships/ctrlProp" Target="../ctrlProps/ctrlProp74.xml"/><Relationship Id="rId85" Type="http://schemas.openxmlformats.org/officeDocument/2006/relationships/ctrlProp" Target="../ctrlProps/ctrlProp79.xml"/><Relationship Id="rId93" Type="http://schemas.openxmlformats.org/officeDocument/2006/relationships/ctrlProp" Target="../ctrlProps/ctrlProp87.xml"/><Relationship Id="rId98" Type="http://schemas.openxmlformats.org/officeDocument/2006/relationships/ctrlProp" Target="../ctrlProps/ctrlProp92.xml"/><Relationship Id="rId3" Type="http://schemas.openxmlformats.org/officeDocument/2006/relationships/drawing" Target="../drawings/drawing1.xml"/><Relationship Id="rId12" Type="http://schemas.openxmlformats.org/officeDocument/2006/relationships/ctrlProp" Target="../ctrlProps/ctrlProp6.xml"/><Relationship Id="rId17" Type="http://schemas.openxmlformats.org/officeDocument/2006/relationships/ctrlProp" Target="../ctrlProps/ctrlProp11.xml"/><Relationship Id="rId25" Type="http://schemas.openxmlformats.org/officeDocument/2006/relationships/ctrlProp" Target="../ctrlProps/ctrlProp19.xml"/><Relationship Id="rId33" Type="http://schemas.openxmlformats.org/officeDocument/2006/relationships/ctrlProp" Target="../ctrlProps/ctrlProp27.xml"/><Relationship Id="rId38" Type="http://schemas.openxmlformats.org/officeDocument/2006/relationships/ctrlProp" Target="../ctrlProps/ctrlProp32.xml"/><Relationship Id="rId46" Type="http://schemas.openxmlformats.org/officeDocument/2006/relationships/ctrlProp" Target="../ctrlProps/ctrlProp40.xml"/><Relationship Id="rId59" Type="http://schemas.openxmlformats.org/officeDocument/2006/relationships/ctrlProp" Target="../ctrlProps/ctrlProp53.xml"/><Relationship Id="rId67" Type="http://schemas.openxmlformats.org/officeDocument/2006/relationships/ctrlProp" Target="../ctrlProps/ctrlProp61.xml"/><Relationship Id="rId103" Type="http://schemas.openxmlformats.org/officeDocument/2006/relationships/ctrlProp" Target="../ctrlProps/ctrlProp97.xml"/><Relationship Id="rId108" Type="http://schemas.openxmlformats.org/officeDocument/2006/relationships/ctrlProp" Target="../ctrlProps/ctrlProp102.xml"/><Relationship Id="rId116" Type="http://schemas.openxmlformats.org/officeDocument/2006/relationships/ctrlProp" Target="../ctrlProps/ctrlProp110.xml"/><Relationship Id="rId20" Type="http://schemas.openxmlformats.org/officeDocument/2006/relationships/ctrlProp" Target="../ctrlProps/ctrlProp14.xml"/><Relationship Id="rId41" Type="http://schemas.openxmlformats.org/officeDocument/2006/relationships/ctrlProp" Target="../ctrlProps/ctrlProp35.xml"/><Relationship Id="rId54" Type="http://schemas.openxmlformats.org/officeDocument/2006/relationships/ctrlProp" Target="../ctrlProps/ctrlProp48.xml"/><Relationship Id="rId62" Type="http://schemas.openxmlformats.org/officeDocument/2006/relationships/ctrlProp" Target="../ctrlProps/ctrlProp56.xml"/><Relationship Id="rId70" Type="http://schemas.openxmlformats.org/officeDocument/2006/relationships/ctrlProp" Target="../ctrlProps/ctrlProp64.xml"/><Relationship Id="rId75" Type="http://schemas.openxmlformats.org/officeDocument/2006/relationships/ctrlProp" Target="../ctrlProps/ctrlProp69.xml"/><Relationship Id="rId83" Type="http://schemas.openxmlformats.org/officeDocument/2006/relationships/ctrlProp" Target="../ctrlProps/ctrlProp77.xml"/><Relationship Id="rId88" Type="http://schemas.openxmlformats.org/officeDocument/2006/relationships/ctrlProp" Target="../ctrlProps/ctrlProp82.xml"/><Relationship Id="rId91" Type="http://schemas.openxmlformats.org/officeDocument/2006/relationships/ctrlProp" Target="../ctrlProps/ctrlProp85.xml"/><Relationship Id="rId96" Type="http://schemas.openxmlformats.org/officeDocument/2006/relationships/ctrlProp" Target="../ctrlProps/ctrlProp90.xml"/><Relationship Id="rId111" Type="http://schemas.openxmlformats.org/officeDocument/2006/relationships/ctrlProp" Target="../ctrlProps/ctrlProp105.xml"/><Relationship Id="rId1" Type="http://schemas.openxmlformats.org/officeDocument/2006/relationships/hyperlink" Target="http://www.arosbb.dk/" TargetMode="External"/><Relationship Id="rId6" Type="http://schemas.openxmlformats.org/officeDocument/2006/relationships/image" Target="../media/image1.emf"/><Relationship Id="rId15" Type="http://schemas.openxmlformats.org/officeDocument/2006/relationships/ctrlProp" Target="../ctrlProps/ctrlProp9.xml"/><Relationship Id="rId23" Type="http://schemas.openxmlformats.org/officeDocument/2006/relationships/ctrlProp" Target="../ctrlProps/ctrlProp17.xml"/><Relationship Id="rId28" Type="http://schemas.openxmlformats.org/officeDocument/2006/relationships/ctrlProp" Target="../ctrlProps/ctrlProp22.xml"/><Relationship Id="rId36" Type="http://schemas.openxmlformats.org/officeDocument/2006/relationships/ctrlProp" Target="../ctrlProps/ctrlProp30.xml"/><Relationship Id="rId49" Type="http://schemas.openxmlformats.org/officeDocument/2006/relationships/ctrlProp" Target="../ctrlProps/ctrlProp43.xml"/><Relationship Id="rId57" Type="http://schemas.openxmlformats.org/officeDocument/2006/relationships/ctrlProp" Target="../ctrlProps/ctrlProp51.xml"/><Relationship Id="rId106" Type="http://schemas.openxmlformats.org/officeDocument/2006/relationships/ctrlProp" Target="../ctrlProps/ctrlProp100.xml"/><Relationship Id="rId114" Type="http://schemas.openxmlformats.org/officeDocument/2006/relationships/ctrlProp" Target="../ctrlProps/ctrlProp108.xml"/><Relationship Id="rId119" Type="http://schemas.openxmlformats.org/officeDocument/2006/relationships/ctrlProp" Target="../ctrlProps/ctrlProp113.xml"/><Relationship Id="rId10" Type="http://schemas.openxmlformats.org/officeDocument/2006/relationships/ctrlProp" Target="../ctrlProps/ctrlProp4.xml"/><Relationship Id="rId31" Type="http://schemas.openxmlformats.org/officeDocument/2006/relationships/ctrlProp" Target="../ctrlProps/ctrlProp25.xml"/><Relationship Id="rId44" Type="http://schemas.openxmlformats.org/officeDocument/2006/relationships/ctrlProp" Target="../ctrlProps/ctrlProp38.xml"/><Relationship Id="rId52" Type="http://schemas.openxmlformats.org/officeDocument/2006/relationships/ctrlProp" Target="../ctrlProps/ctrlProp46.xml"/><Relationship Id="rId60" Type="http://schemas.openxmlformats.org/officeDocument/2006/relationships/ctrlProp" Target="../ctrlProps/ctrlProp54.xml"/><Relationship Id="rId65" Type="http://schemas.openxmlformats.org/officeDocument/2006/relationships/ctrlProp" Target="../ctrlProps/ctrlProp59.xml"/><Relationship Id="rId73" Type="http://schemas.openxmlformats.org/officeDocument/2006/relationships/ctrlProp" Target="../ctrlProps/ctrlProp67.xml"/><Relationship Id="rId78" Type="http://schemas.openxmlformats.org/officeDocument/2006/relationships/ctrlProp" Target="../ctrlProps/ctrlProp72.xml"/><Relationship Id="rId81" Type="http://schemas.openxmlformats.org/officeDocument/2006/relationships/ctrlProp" Target="../ctrlProps/ctrlProp75.xml"/><Relationship Id="rId86" Type="http://schemas.openxmlformats.org/officeDocument/2006/relationships/ctrlProp" Target="../ctrlProps/ctrlProp80.xml"/><Relationship Id="rId94" Type="http://schemas.openxmlformats.org/officeDocument/2006/relationships/ctrlProp" Target="../ctrlProps/ctrlProp88.xml"/><Relationship Id="rId99" Type="http://schemas.openxmlformats.org/officeDocument/2006/relationships/ctrlProp" Target="../ctrlProps/ctrlProp93.xml"/><Relationship Id="rId101" Type="http://schemas.openxmlformats.org/officeDocument/2006/relationships/ctrlProp" Target="../ctrlProps/ctrlProp95.xml"/><Relationship Id="rId4" Type="http://schemas.openxmlformats.org/officeDocument/2006/relationships/vmlDrawing" Target="../drawings/vmlDrawing1.vml"/><Relationship Id="rId9" Type="http://schemas.openxmlformats.org/officeDocument/2006/relationships/ctrlProp" Target="../ctrlProps/ctrlProp3.xml"/><Relationship Id="rId13" Type="http://schemas.openxmlformats.org/officeDocument/2006/relationships/ctrlProp" Target="../ctrlProps/ctrlProp7.xml"/><Relationship Id="rId18" Type="http://schemas.openxmlformats.org/officeDocument/2006/relationships/ctrlProp" Target="../ctrlProps/ctrlProp12.xml"/><Relationship Id="rId39" Type="http://schemas.openxmlformats.org/officeDocument/2006/relationships/ctrlProp" Target="../ctrlProps/ctrlProp33.xml"/><Relationship Id="rId109" Type="http://schemas.openxmlformats.org/officeDocument/2006/relationships/ctrlProp" Target="../ctrlProps/ctrlProp103.xml"/><Relationship Id="rId34" Type="http://schemas.openxmlformats.org/officeDocument/2006/relationships/ctrlProp" Target="../ctrlProps/ctrlProp28.xml"/><Relationship Id="rId50" Type="http://schemas.openxmlformats.org/officeDocument/2006/relationships/ctrlProp" Target="../ctrlProps/ctrlProp44.xml"/><Relationship Id="rId55" Type="http://schemas.openxmlformats.org/officeDocument/2006/relationships/ctrlProp" Target="../ctrlProps/ctrlProp49.xml"/><Relationship Id="rId76" Type="http://schemas.openxmlformats.org/officeDocument/2006/relationships/ctrlProp" Target="../ctrlProps/ctrlProp70.xml"/><Relationship Id="rId97" Type="http://schemas.openxmlformats.org/officeDocument/2006/relationships/ctrlProp" Target="../ctrlProps/ctrlProp91.xml"/><Relationship Id="rId104" Type="http://schemas.openxmlformats.org/officeDocument/2006/relationships/ctrlProp" Target="../ctrlProps/ctrlProp98.xml"/><Relationship Id="rId7" Type="http://schemas.openxmlformats.org/officeDocument/2006/relationships/ctrlProp" Target="../ctrlProps/ctrlProp1.xml"/><Relationship Id="rId71" Type="http://schemas.openxmlformats.org/officeDocument/2006/relationships/ctrlProp" Target="../ctrlProps/ctrlProp65.xml"/><Relationship Id="rId92" Type="http://schemas.openxmlformats.org/officeDocument/2006/relationships/ctrlProp" Target="../ctrlProps/ctrlProp86.xml"/><Relationship Id="rId2" Type="http://schemas.openxmlformats.org/officeDocument/2006/relationships/printerSettings" Target="../printerSettings/printerSettings1.bin"/><Relationship Id="rId29" Type="http://schemas.openxmlformats.org/officeDocument/2006/relationships/ctrlProp" Target="../ctrlProps/ctrlProp2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1"/>
  <dimension ref="A1:GF239"/>
  <sheetViews>
    <sheetView tabSelected="1" zoomScaleNormal="111" workbookViewId="0">
      <selection activeCell="C13" sqref="C13"/>
    </sheetView>
  </sheetViews>
  <sheetFormatPr defaultColWidth="0" defaultRowHeight="0" customHeight="1" zeroHeight="1" x14ac:dyDescent="0.2"/>
  <cols>
    <col min="1" max="1" width="1.85546875" style="30" customWidth="1"/>
    <col min="2" max="2" width="3.140625" style="30" customWidth="1"/>
    <col min="3" max="3" width="19.28515625" style="30" customWidth="1"/>
    <col min="4" max="4" width="21.28515625" style="50" customWidth="1"/>
    <col min="5" max="8" width="3" style="30" customWidth="1"/>
    <col min="9" max="9" width="30.85546875" style="30" customWidth="1"/>
    <col min="10" max="10" width="23" style="30" customWidth="1"/>
    <col min="11" max="11" width="1.85546875" style="30" customWidth="1"/>
    <col min="12" max="13" width="2.42578125" style="30" customWidth="1"/>
    <col min="14" max="17" width="2.140625" style="51" customWidth="1"/>
    <col min="18" max="21" width="3.28515625" style="30" customWidth="1"/>
    <col min="22" max="22" width="2.42578125" style="30" customWidth="1"/>
    <col min="23" max="23" width="3.28515625" style="30" customWidth="1"/>
    <col min="24" max="24" width="4" style="30" customWidth="1"/>
    <col min="25" max="25" width="6.5703125" style="30" customWidth="1"/>
    <col min="26" max="27" width="4.140625" style="30" customWidth="1"/>
    <col min="28" max="34" width="15.7109375" style="163" customWidth="1"/>
    <col min="35" max="35" width="2" style="61" customWidth="1"/>
    <col min="36" max="36" width="6.7109375" style="273" hidden="1" customWidth="1"/>
    <col min="37" max="41" width="6.7109375" style="272" hidden="1" customWidth="1"/>
    <col min="42" max="42" width="10.7109375" style="269" hidden="1" customWidth="1"/>
    <col min="43" max="43" width="14" style="30" hidden="1" customWidth="1"/>
    <col min="44" max="44" width="12.140625" style="30" hidden="1" customWidth="1"/>
    <col min="45" max="45" width="13.85546875" style="30" hidden="1" customWidth="1"/>
    <col min="46" max="46" width="12.7109375" style="30" hidden="1" customWidth="1"/>
    <col min="47" max="47" width="18.28515625" style="30" hidden="1" customWidth="1"/>
    <col min="48" max="48" width="17" style="30" hidden="1" customWidth="1"/>
    <col min="49" max="49" width="10.7109375" style="46" hidden="1" customWidth="1"/>
    <col min="50" max="50" width="14.85546875" style="35" hidden="1" customWidth="1"/>
    <col min="51" max="54" width="3.7109375" style="40" hidden="1" customWidth="1"/>
    <col min="55" max="55" width="29.85546875" style="42" hidden="1" customWidth="1"/>
    <col min="56" max="56" width="10.7109375" style="39" hidden="1" customWidth="1"/>
    <col min="57" max="57" width="13.85546875" style="45" hidden="1" customWidth="1"/>
    <col min="58" max="62" width="6.7109375" style="45" hidden="1" customWidth="1"/>
    <col min="63" max="64" width="10.7109375" style="45" hidden="1" customWidth="1"/>
    <col min="65" max="65" width="10.7109375" style="43" hidden="1" customWidth="1"/>
    <col min="66" max="66" width="10.7109375" style="44" hidden="1" customWidth="1"/>
    <col min="67" max="67" width="10.7109375" style="39" hidden="1" customWidth="1"/>
    <col min="68" max="68" width="11.7109375" style="39" hidden="1" customWidth="1"/>
    <col min="69" max="69" width="10.7109375" style="39" hidden="1" customWidth="1"/>
    <col min="70" max="70" width="10.7109375" style="45" hidden="1" customWidth="1"/>
    <col min="71" max="71" width="10.7109375" style="47" hidden="1" customWidth="1"/>
    <col min="72" max="72" width="14.5703125" style="45" hidden="1" customWidth="1"/>
    <col min="73" max="73" width="15.85546875" style="143" hidden="1" customWidth="1"/>
    <col min="74" max="76" width="10.7109375" style="45" hidden="1" customWidth="1"/>
    <col min="77" max="77" width="10.7109375" style="47" hidden="1" customWidth="1"/>
    <col min="78" max="78" width="13.7109375" style="30" hidden="1" customWidth="1"/>
    <col min="79" max="83" width="13.7109375" style="36" hidden="1" customWidth="1"/>
    <col min="84" max="84" width="13.7109375" style="30" hidden="1" customWidth="1"/>
    <col min="85" max="88" width="13.7109375" style="36" hidden="1" customWidth="1"/>
    <col min="89" max="91" width="13.7109375" style="30" hidden="1" customWidth="1"/>
    <col min="92" max="92" width="13.7109375" style="36" hidden="1" customWidth="1"/>
    <col min="93" max="94" width="13.7109375" style="30" hidden="1" customWidth="1"/>
    <col min="95" max="99" width="13.7109375" style="38" hidden="1" customWidth="1"/>
    <col min="100" max="100" width="13.7109375" style="30" hidden="1" customWidth="1"/>
    <col min="101" max="101" width="13.7109375" style="36" hidden="1" customWidth="1"/>
    <col min="102" max="102" width="13.7109375" style="30" hidden="1" customWidth="1"/>
    <col min="103" max="16384" width="10.7109375" style="30" hidden="1"/>
  </cols>
  <sheetData>
    <row r="1" spans="1:188" ht="8.25" customHeight="1" thickBot="1" x14ac:dyDescent="0.25">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x14ac:dyDescent="0.25">
      <c r="A2" s="4"/>
      <c r="B2" s="289" t="s">
        <v>33</v>
      </c>
      <c r="C2" s="290" t="s">
        <v>0</v>
      </c>
      <c r="D2" s="291" t="s">
        <v>1</v>
      </c>
      <c r="E2" s="292" t="s">
        <v>2</v>
      </c>
      <c r="F2" s="293" t="s">
        <v>3</v>
      </c>
      <c r="G2" s="294" t="s">
        <v>4</v>
      </c>
      <c r="H2" s="295" t="s">
        <v>5</v>
      </c>
      <c r="I2" s="292" t="s">
        <v>526</v>
      </c>
      <c r="J2" s="290" t="s">
        <v>525</v>
      </c>
      <c r="K2" s="296"/>
      <c r="L2" s="289" t="s">
        <v>37</v>
      </c>
      <c r="M2" s="289" t="s">
        <v>6</v>
      </c>
      <c r="N2" s="317" t="s">
        <v>616</v>
      </c>
      <c r="O2" s="318"/>
      <c r="P2" s="318"/>
      <c r="Q2" s="319"/>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Orc Lineman</v>
      </c>
      <c r="BU2" s="141" t="str">
        <f>HLOOKUP(I$21,BZ$2:CW$16,2,FALSE)</f>
        <v>Orc Lineman</v>
      </c>
      <c r="BV2" s="25">
        <f t="shared" ref="BV2:BV14" si="2">IF(BU2=0,"",COUNTIF($D$3:$D$18,BU2))</f>
        <v>3</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x14ac:dyDescent="0.25">
      <c r="A3" s="4"/>
      <c r="B3" s="245">
        <v>1</v>
      </c>
      <c r="C3" s="60" t="s">
        <v>762</v>
      </c>
      <c r="D3" s="8" t="str">
        <f t="shared" ref="D3:D18" si="4">IF(AP3&lt;=1,"",VLOOKUP(AP3,BS:BT,2,FALSE))</f>
        <v>Orc Thrower</v>
      </c>
      <c r="E3" s="9">
        <f t="shared" ref="E3:E18" si="5">IF(D3&lt;&gt;"",IF(X3="Star",VLOOKUP(D3,$AX:$BD,2,FALSE),VLOOKUP(D3,$AX:$BD,2,FALSE)+N3+IF(AJ3=2,1)+IF(AK3=2,1)+IF(AL3=2,1)+IF(AM3=2,1)+IF(AN3=2,1)+IF(AO3=2,1)),"")</f>
        <v>5</v>
      </c>
      <c r="F3" s="10">
        <f t="shared" ref="F3:F18" si="6">IF(D3&lt;&gt;"",IF(X3="Star",VLOOKUP(D3,$AX:$BD,3,FALSE),VLOOKUP(D3,$AX:$BD,3,FALSE)+O3+IF(AJ3=5,1)+IF(AK3=5,1)+IF(AL3=5,1)+IF(AM3=5,1)+IF(AN3=5,1)+IF(AO3=5,1)),"")</f>
        <v>3</v>
      </c>
      <c r="G3" s="11">
        <f t="shared" ref="G3:G18" si="7">IF(D3&lt;&gt;"",IF(X3="Star",VLOOKUP(D3,$AX:$BD,4,FALSE),VLOOKUP(D3,$AX:$BD,4,FALSE)+P3+IF(AJ3=4,1)+IF(AK3=4,1)+IF(AL3=4,1)+IF(AM3=4,1)+IF(AN3=4,1)+IF(AO3=4,1)),"")</f>
        <v>3</v>
      </c>
      <c r="H3" s="12">
        <f t="shared" ref="H3:H18" si="8">IF(D3&lt;&gt;"",IF(X3="Star",VLOOKUP(D3,$AX:$BD,5,FALSE),VLOOKUP(D3,$AX:$BD,5,FALSE)+Q3+IF(AJ3=3,1)+IF(AK3=3,1)+IF(AL3=3,1)+IF(AM3=3,1)+IF(AN3=3,1)+IF(AO3=3,1)),"")</f>
        <v>8</v>
      </c>
      <c r="I3" s="201" t="str">
        <f t="shared" ref="I3:I18" si="9">IF(D3="","",IF(VLOOKUP(D3,$BT$2:$BW$14,3,FALSE)&gt;VLOOKUP(D3,$BT$2:$BW$14,4,FALSE),"Player type quantity surpassed",VLOOKUP(D3,$AX:$BD,6,FALSE)))</f>
        <v>Pass,  Sure Hands</v>
      </c>
      <c r="J3" s="282" t="str">
        <f>AB3&amp;AC3&amp;AD3&amp;AE3&amp;AF3&amp;AG3&amp;IF(AH3&lt;&gt;"",IF(AB3&amp;AC3&amp;AD3&amp;AE3&amp;AF3&amp;AG3&lt;&gt;"",", ","")&amp;AH3,"")</f>
        <v>Block</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90000</v>
      </c>
      <c r="Z3" s="244"/>
      <c r="AA3" s="266"/>
      <c r="AB3" s="286" t="str">
        <f t="shared" ref="AB3:AB18" si="13">IF(AJ3&gt;1,VLOOKUP(AJ3,$AO$32:$AQ$87,3),"")</f>
        <v>Block</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c r="AI3" s="231"/>
      <c r="AJ3" s="283">
        <v>6</v>
      </c>
      <c r="AK3" s="283">
        <v>1</v>
      </c>
      <c r="AL3" s="283">
        <v>1</v>
      </c>
      <c r="AM3" s="283">
        <v>1</v>
      </c>
      <c r="AN3" s="283">
        <v>1</v>
      </c>
      <c r="AO3" s="283">
        <v>1</v>
      </c>
      <c r="AP3" s="37">
        <v>4</v>
      </c>
      <c r="AQ3" s="32">
        <f t="shared" ref="AQ3:AQ18" si="19">VLOOKUP(D3,$AX:$BD,2,FALSE)</f>
        <v>5</v>
      </c>
      <c r="AR3" s="32">
        <f t="shared" ref="AR3:AR18" si="20">VLOOKUP(D3,$AX:$BD,3,FALSE)</f>
        <v>3</v>
      </c>
      <c r="AS3" s="32">
        <f t="shared" ref="AS3:AS18" si="21">VLOOKUP(D3,$AX:$BD,4,FALSE)</f>
        <v>3</v>
      </c>
      <c r="AT3" s="32">
        <f t="shared" ref="AT3:AT18" si="22">VLOOKUP(D3,$AX:$BD,5,FALSE)</f>
        <v>8</v>
      </c>
      <c r="AU3" s="217">
        <f t="shared" ref="AU3:AU18" si="23">IF(L3&lt;&gt;"",0,(IF(D3&lt;&gt;"",VLOOKUP(D3,AX:BD,7,FALSE)+(Z3+T33+U33+V33+W33+X33+Y33)*1000,0)))</f>
        <v>90000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 xml:space="preserve">Goblin </v>
      </c>
      <c r="BU3" s="141" t="str">
        <f>HLOOKUP(I$21,BZ$2:CW$16,3,FALSE)</f>
        <v xml:space="preserve">Goblin </v>
      </c>
      <c r="BV3" s="25">
        <f t="shared" si="2"/>
        <v>0</v>
      </c>
      <c r="BW3" s="25">
        <f t="shared" si="3"/>
        <v>4</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x14ac:dyDescent="0.25">
      <c r="A4" s="4"/>
      <c r="B4" s="246">
        <v>2</v>
      </c>
      <c r="C4" s="60" t="s">
        <v>768</v>
      </c>
      <c r="D4" s="8" t="str">
        <f t="shared" si="4"/>
        <v>Orc Blitzer</v>
      </c>
      <c r="E4" s="9">
        <f t="shared" si="5"/>
        <v>6</v>
      </c>
      <c r="F4" s="10">
        <f t="shared" si="6"/>
        <v>3</v>
      </c>
      <c r="G4" s="11">
        <f t="shared" si="7"/>
        <v>3</v>
      </c>
      <c r="H4" s="12">
        <f t="shared" si="8"/>
        <v>9</v>
      </c>
      <c r="I4" s="201" t="str">
        <f t="shared" si="9"/>
        <v>Block</v>
      </c>
      <c r="J4" s="282" t="str">
        <f t="shared" ref="J4:J18" si="24">AB4&amp;AC4&amp;AD4&amp;AE4&amp;AF4&amp;AG4&amp;IF(AH4&lt;&gt;"",", "&amp;AH4,"")</f>
        <v>Guard</v>
      </c>
      <c r="K4" s="13" t="str">
        <f t="shared" si="10"/>
        <v/>
      </c>
      <c r="L4" s="116"/>
      <c r="M4" s="116"/>
      <c r="N4" s="117"/>
      <c r="O4" s="118"/>
      <c r="P4" s="119"/>
      <c r="Q4" s="120"/>
      <c r="R4" s="121"/>
      <c r="S4" s="122"/>
      <c r="T4" s="121"/>
      <c r="U4" s="122"/>
      <c r="V4" s="123"/>
      <c r="W4" s="124"/>
      <c r="X4" s="211">
        <f t="shared" si="11"/>
        <v>0</v>
      </c>
      <c r="Y4" s="128">
        <f t="shared" si="12"/>
        <v>100000</v>
      </c>
      <c r="Z4" s="244"/>
      <c r="AA4" s="266"/>
      <c r="AB4" s="286" t="str">
        <f t="shared" si="13"/>
        <v>Guard</v>
      </c>
      <c r="AC4" s="286" t="str">
        <f t="shared" si="14"/>
        <v/>
      </c>
      <c r="AD4" s="286" t="str">
        <f t="shared" si="15"/>
        <v/>
      </c>
      <c r="AE4" s="286" t="str">
        <f t="shared" si="16"/>
        <v/>
      </c>
      <c r="AF4" s="286" t="str">
        <f t="shared" si="17"/>
        <v/>
      </c>
      <c r="AG4" s="286" t="str">
        <f t="shared" si="18"/>
        <v/>
      </c>
      <c r="AH4" s="302"/>
      <c r="AI4" s="231"/>
      <c r="AJ4" s="283">
        <v>39</v>
      </c>
      <c r="AK4" s="283">
        <v>1</v>
      </c>
      <c r="AL4" s="283">
        <v>1</v>
      </c>
      <c r="AM4" s="283">
        <v>1</v>
      </c>
      <c r="AN4" s="283">
        <v>1</v>
      </c>
      <c r="AO4" s="283">
        <v>1</v>
      </c>
      <c r="AP4" s="37">
        <v>6</v>
      </c>
      <c r="AQ4" s="32">
        <f t="shared" si="19"/>
        <v>6</v>
      </c>
      <c r="AR4" s="32">
        <f t="shared" si="20"/>
        <v>3</v>
      </c>
      <c r="AS4" s="32">
        <f t="shared" si="21"/>
        <v>3</v>
      </c>
      <c r="AT4" s="32">
        <f t="shared" si="22"/>
        <v>9</v>
      </c>
      <c r="AU4" s="217">
        <f t="shared" si="23"/>
        <v>100000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Orc Thrower</v>
      </c>
      <c r="BU4" s="141" t="str">
        <f>HLOOKUP(I$21,BZ$2:CW$16,4,FALSE)</f>
        <v>Orc Thrower</v>
      </c>
      <c r="BV4" s="25">
        <f t="shared" si="2"/>
        <v>1</v>
      </c>
      <c r="BW4" s="25">
        <f t="shared" si="3"/>
        <v>2</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x14ac:dyDescent="0.25">
      <c r="A5" s="4"/>
      <c r="B5" s="245">
        <v>3</v>
      </c>
      <c r="C5" s="60" t="s">
        <v>769</v>
      </c>
      <c r="D5" s="8" t="str">
        <f t="shared" si="4"/>
        <v>Orc Blitzer</v>
      </c>
      <c r="E5" s="9">
        <f t="shared" si="5"/>
        <v>6</v>
      </c>
      <c r="F5" s="10">
        <f t="shared" si="6"/>
        <v>3</v>
      </c>
      <c r="G5" s="11">
        <f t="shared" si="7"/>
        <v>3</v>
      </c>
      <c r="H5" s="12">
        <f t="shared" si="8"/>
        <v>9</v>
      </c>
      <c r="I5" s="201" t="str">
        <f t="shared" si="9"/>
        <v>Block</v>
      </c>
      <c r="J5" s="282" t="str">
        <f t="shared" si="24"/>
        <v/>
      </c>
      <c r="K5" s="13" t="str">
        <f t="shared" si="10"/>
        <v/>
      </c>
      <c r="L5" s="116"/>
      <c r="M5" s="116"/>
      <c r="N5" s="117"/>
      <c r="O5" s="118"/>
      <c r="P5" s="119"/>
      <c r="Q5" s="120"/>
      <c r="R5" s="121"/>
      <c r="S5" s="122"/>
      <c r="T5" s="121"/>
      <c r="U5" s="122"/>
      <c r="V5" s="123"/>
      <c r="W5" s="124"/>
      <c r="X5" s="211">
        <f t="shared" si="11"/>
        <v>0</v>
      </c>
      <c r="Y5" s="128">
        <f t="shared" si="12"/>
        <v>80000</v>
      </c>
      <c r="Z5" s="244"/>
      <c r="AA5" s="266"/>
      <c r="AB5" s="286" t="str">
        <f t="shared" si="13"/>
        <v/>
      </c>
      <c r="AC5" s="286" t="str">
        <f t="shared" si="14"/>
        <v/>
      </c>
      <c r="AD5" s="286" t="str">
        <f t="shared" si="15"/>
        <v/>
      </c>
      <c r="AE5" s="286" t="str">
        <f t="shared" si="16"/>
        <v/>
      </c>
      <c r="AF5" s="286" t="str">
        <f t="shared" si="17"/>
        <v/>
      </c>
      <c r="AG5" s="286" t="str">
        <f t="shared" si="18"/>
        <v/>
      </c>
      <c r="AH5" s="302"/>
      <c r="AI5" s="231"/>
      <c r="AJ5" s="283">
        <v>1</v>
      </c>
      <c r="AK5" s="283">
        <v>1</v>
      </c>
      <c r="AL5" s="283">
        <v>1</v>
      </c>
      <c r="AM5" s="283">
        <v>1</v>
      </c>
      <c r="AN5" s="283">
        <v>1</v>
      </c>
      <c r="AO5" s="283">
        <v>1</v>
      </c>
      <c r="AP5" s="37">
        <v>6</v>
      </c>
      <c r="AQ5" s="32">
        <f t="shared" si="19"/>
        <v>6</v>
      </c>
      <c r="AR5" s="32">
        <f t="shared" si="20"/>
        <v>3</v>
      </c>
      <c r="AS5" s="32">
        <f t="shared" si="21"/>
        <v>3</v>
      </c>
      <c r="AT5" s="32">
        <f t="shared" si="22"/>
        <v>9</v>
      </c>
      <c r="AU5" s="217">
        <f t="shared" si="23"/>
        <v>80000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Black Orc</v>
      </c>
      <c r="BU5" s="141" t="str">
        <f>HLOOKUP(I$21,BZ$2:CW$16,5,FALSE)</f>
        <v>Black Orc</v>
      </c>
      <c r="BV5" s="25">
        <f t="shared" si="2"/>
        <v>4</v>
      </c>
      <c r="BW5" s="25">
        <f t="shared" si="3"/>
        <v>4</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x14ac:dyDescent="0.25">
      <c r="A6" s="4"/>
      <c r="B6" s="246">
        <v>4</v>
      </c>
      <c r="C6" s="60" t="s">
        <v>770</v>
      </c>
      <c r="D6" s="8" t="str">
        <f t="shared" si="4"/>
        <v>Orc Blitzer</v>
      </c>
      <c r="E6" s="9">
        <f t="shared" si="5"/>
        <v>6</v>
      </c>
      <c r="F6" s="10">
        <f t="shared" si="6"/>
        <v>3</v>
      </c>
      <c r="G6" s="11">
        <f t="shared" si="7"/>
        <v>3</v>
      </c>
      <c r="H6" s="12">
        <f t="shared" si="8"/>
        <v>9</v>
      </c>
      <c r="I6" s="201" t="str">
        <f t="shared" si="9"/>
        <v>Block</v>
      </c>
      <c r="J6" s="282" t="str">
        <f t="shared" si="24"/>
        <v/>
      </c>
      <c r="K6" s="13" t="str">
        <f t="shared" si="10"/>
        <v/>
      </c>
      <c r="L6" s="116"/>
      <c r="M6" s="116"/>
      <c r="N6" s="117"/>
      <c r="O6" s="118"/>
      <c r="P6" s="119"/>
      <c r="Q6" s="120"/>
      <c r="R6" s="121"/>
      <c r="S6" s="122"/>
      <c r="T6" s="121"/>
      <c r="U6" s="122"/>
      <c r="V6" s="123"/>
      <c r="W6" s="124"/>
      <c r="X6" s="211">
        <f t="shared" si="11"/>
        <v>0</v>
      </c>
      <c r="Y6" s="128">
        <f t="shared" si="12"/>
        <v>80000</v>
      </c>
      <c r="Z6" s="244"/>
      <c r="AA6" s="266"/>
      <c r="AB6" s="286" t="str">
        <f t="shared" si="13"/>
        <v/>
      </c>
      <c r="AC6" s="286" t="str">
        <f t="shared" si="14"/>
        <v/>
      </c>
      <c r="AD6" s="286" t="str">
        <f t="shared" si="15"/>
        <v/>
      </c>
      <c r="AE6" s="286" t="str">
        <f t="shared" si="16"/>
        <v/>
      </c>
      <c r="AF6" s="286" t="str">
        <f t="shared" si="17"/>
        <v/>
      </c>
      <c r="AG6" s="286" t="str">
        <f t="shared" si="18"/>
        <v/>
      </c>
      <c r="AH6" s="302"/>
      <c r="AI6" s="231"/>
      <c r="AJ6" s="283">
        <v>1</v>
      </c>
      <c r="AK6" s="283">
        <v>1</v>
      </c>
      <c r="AL6" s="283">
        <v>1</v>
      </c>
      <c r="AM6" s="283">
        <v>1</v>
      </c>
      <c r="AN6" s="283">
        <v>1</v>
      </c>
      <c r="AO6" s="283">
        <v>1</v>
      </c>
      <c r="AP6" s="37">
        <v>6</v>
      </c>
      <c r="AQ6" s="32">
        <f t="shared" si="19"/>
        <v>6</v>
      </c>
      <c r="AR6" s="32">
        <f t="shared" si="20"/>
        <v>3</v>
      </c>
      <c r="AS6" s="32">
        <f t="shared" si="21"/>
        <v>3</v>
      </c>
      <c r="AT6" s="32">
        <f t="shared" si="22"/>
        <v>9</v>
      </c>
      <c r="AU6" s="217">
        <f t="shared" si="23"/>
        <v>80000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Orc Blitzer</v>
      </c>
      <c r="BU6" s="141" t="str">
        <f>HLOOKUP(I$21,BZ$2:CW$16,6,FALSE)</f>
        <v>Orc Blitzer</v>
      </c>
      <c r="BV6" s="25">
        <f t="shared" si="2"/>
        <v>4</v>
      </c>
      <c r="BW6" s="25">
        <f t="shared" si="3"/>
        <v>4</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x14ac:dyDescent="0.25">
      <c r="A7" s="4"/>
      <c r="B7" s="245">
        <v>5</v>
      </c>
      <c r="C7" s="60" t="s">
        <v>767</v>
      </c>
      <c r="D7" s="8" t="str">
        <f t="shared" si="4"/>
        <v>Orc Blitzer</v>
      </c>
      <c r="E7" s="9">
        <f t="shared" si="5"/>
        <v>6</v>
      </c>
      <c r="F7" s="10">
        <f t="shared" si="6"/>
        <v>3</v>
      </c>
      <c r="G7" s="11">
        <f t="shared" si="7"/>
        <v>3</v>
      </c>
      <c r="H7" s="12">
        <f t="shared" si="8"/>
        <v>9</v>
      </c>
      <c r="I7" s="201" t="str">
        <f t="shared" si="9"/>
        <v>Block</v>
      </c>
      <c r="J7" s="282" t="str">
        <f t="shared" si="24"/>
        <v/>
      </c>
      <c r="K7" s="13" t="str">
        <f t="shared" si="10"/>
        <v/>
      </c>
      <c r="L7" s="116"/>
      <c r="M7" s="116"/>
      <c r="N7" s="117"/>
      <c r="O7" s="118"/>
      <c r="P7" s="119"/>
      <c r="Q7" s="120"/>
      <c r="R7" s="121"/>
      <c r="S7" s="122"/>
      <c r="T7" s="121"/>
      <c r="U7" s="122"/>
      <c r="V7" s="123"/>
      <c r="W7" s="124"/>
      <c r="X7" s="211">
        <f t="shared" si="11"/>
        <v>0</v>
      </c>
      <c r="Y7" s="128">
        <f t="shared" si="12"/>
        <v>80000</v>
      </c>
      <c r="Z7" s="244"/>
      <c r="AA7" s="266"/>
      <c r="AB7" s="286" t="str">
        <f t="shared" si="13"/>
        <v/>
      </c>
      <c r="AC7" s="286" t="str">
        <f t="shared" si="14"/>
        <v/>
      </c>
      <c r="AD7" s="286" t="str">
        <f t="shared" si="15"/>
        <v/>
      </c>
      <c r="AE7" s="286" t="str">
        <f t="shared" si="16"/>
        <v/>
      </c>
      <c r="AF7" s="286" t="str">
        <f t="shared" si="17"/>
        <v/>
      </c>
      <c r="AG7" s="286" t="str">
        <f t="shared" si="18"/>
        <v/>
      </c>
      <c r="AH7" s="302"/>
      <c r="AI7" s="231"/>
      <c r="AJ7" s="283">
        <v>1</v>
      </c>
      <c r="AK7" s="283">
        <v>1</v>
      </c>
      <c r="AL7" s="283">
        <v>1</v>
      </c>
      <c r="AM7" s="283">
        <v>1</v>
      </c>
      <c r="AN7" s="283">
        <v>1</v>
      </c>
      <c r="AO7" s="283">
        <v>1</v>
      </c>
      <c r="AP7" s="37">
        <v>6</v>
      </c>
      <c r="AQ7" s="32">
        <f t="shared" si="19"/>
        <v>6</v>
      </c>
      <c r="AR7" s="32">
        <f t="shared" si="20"/>
        <v>3</v>
      </c>
      <c r="AS7" s="32">
        <f t="shared" si="21"/>
        <v>3</v>
      </c>
      <c r="AT7" s="32">
        <f t="shared" si="22"/>
        <v>9</v>
      </c>
      <c r="AU7" s="217">
        <f t="shared" si="23"/>
        <v>80000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Troll</v>
      </c>
      <c r="BU7" s="141" t="str">
        <f>HLOOKUP(I$21,BZ$2:CW$16,7,FALSE)</f>
        <v>Troll</v>
      </c>
      <c r="BV7" s="25">
        <f t="shared" si="2"/>
        <v>0</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x14ac:dyDescent="0.25">
      <c r="A8" s="4"/>
      <c r="B8" s="246">
        <v>6</v>
      </c>
      <c r="C8" s="60" t="s">
        <v>763</v>
      </c>
      <c r="D8" s="8" t="str">
        <f t="shared" si="4"/>
        <v>Black Orc</v>
      </c>
      <c r="E8" s="9">
        <f t="shared" si="5"/>
        <v>4</v>
      </c>
      <c r="F8" s="10">
        <f t="shared" si="6"/>
        <v>4</v>
      </c>
      <c r="G8" s="11">
        <f t="shared" si="7"/>
        <v>2</v>
      </c>
      <c r="H8" s="12">
        <f t="shared" si="8"/>
        <v>9</v>
      </c>
      <c r="I8" s="201">
        <f t="shared" si="9"/>
        <v>0</v>
      </c>
      <c r="J8" s="282" t="str">
        <f t="shared" si="24"/>
        <v>Block</v>
      </c>
      <c r="K8" s="13" t="str">
        <f t="shared" si="10"/>
        <v/>
      </c>
      <c r="L8" s="116"/>
      <c r="M8" s="116"/>
      <c r="N8" s="117"/>
      <c r="O8" s="118"/>
      <c r="P8" s="119"/>
      <c r="Q8" s="120"/>
      <c r="R8" s="121"/>
      <c r="S8" s="122"/>
      <c r="T8" s="121"/>
      <c r="U8" s="122"/>
      <c r="V8" s="123"/>
      <c r="W8" s="124"/>
      <c r="X8" s="211">
        <f t="shared" si="11"/>
        <v>0</v>
      </c>
      <c r="Y8" s="128">
        <f t="shared" si="12"/>
        <v>100000</v>
      </c>
      <c r="Z8" s="244"/>
      <c r="AA8" s="266"/>
      <c r="AB8" s="286" t="str">
        <f t="shared" si="13"/>
        <v>Block</v>
      </c>
      <c r="AC8" s="286" t="str">
        <f t="shared" si="14"/>
        <v/>
      </c>
      <c r="AD8" s="286" t="str">
        <f t="shared" si="15"/>
        <v/>
      </c>
      <c r="AE8" s="286" t="str">
        <f t="shared" si="16"/>
        <v/>
      </c>
      <c r="AF8" s="286" t="str">
        <f t="shared" si="17"/>
        <v/>
      </c>
      <c r="AG8" s="286" t="str">
        <f t="shared" si="18"/>
        <v/>
      </c>
      <c r="AH8" s="302"/>
      <c r="AI8" s="231"/>
      <c r="AJ8" s="283">
        <v>6</v>
      </c>
      <c r="AK8" s="283">
        <v>1</v>
      </c>
      <c r="AL8" s="283">
        <v>1</v>
      </c>
      <c r="AM8" s="283">
        <v>1</v>
      </c>
      <c r="AN8" s="283">
        <v>1</v>
      </c>
      <c r="AO8" s="283">
        <v>1</v>
      </c>
      <c r="AP8" s="37">
        <v>5</v>
      </c>
      <c r="AQ8" s="32">
        <f t="shared" si="19"/>
        <v>4</v>
      </c>
      <c r="AR8" s="32">
        <f t="shared" si="20"/>
        <v>4</v>
      </c>
      <c r="AS8" s="32">
        <f t="shared" si="21"/>
        <v>2</v>
      </c>
      <c r="AT8" s="32">
        <f t="shared" si="22"/>
        <v>9</v>
      </c>
      <c r="AU8" s="217">
        <f t="shared" si="23"/>
        <v>100000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*Scrappa Sorehead</v>
      </c>
      <c r="BU8" s="141" t="str">
        <f>HLOOKUP(I$21,BZ$2:CW$16,8,FALSE)</f>
        <v>*Scrappa Sorehead</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x14ac:dyDescent="0.25">
      <c r="A9" s="4"/>
      <c r="B9" s="245">
        <v>7</v>
      </c>
      <c r="C9" s="60" t="s">
        <v>764</v>
      </c>
      <c r="D9" s="8" t="str">
        <f t="shared" si="4"/>
        <v>Black Orc</v>
      </c>
      <c r="E9" s="9">
        <f t="shared" si="5"/>
        <v>4</v>
      </c>
      <c r="F9" s="10">
        <f t="shared" si="6"/>
        <v>4</v>
      </c>
      <c r="G9" s="11">
        <f t="shared" si="7"/>
        <v>2</v>
      </c>
      <c r="H9" s="12">
        <f t="shared" si="8"/>
        <v>9</v>
      </c>
      <c r="I9" s="201">
        <f t="shared" si="9"/>
        <v>0</v>
      </c>
      <c r="J9" s="282" t="str">
        <f t="shared" si="24"/>
        <v>Block</v>
      </c>
      <c r="K9" s="13" t="str">
        <f t="shared" si="10"/>
        <v/>
      </c>
      <c r="L9" s="116"/>
      <c r="M9" s="116"/>
      <c r="N9" s="117"/>
      <c r="O9" s="118"/>
      <c r="P9" s="119"/>
      <c r="Q9" s="120"/>
      <c r="R9" s="121"/>
      <c r="S9" s="122"/>
      <c r="T9" s="121"/>
      <c r="U9" s="122"/>
      <c r="V9" s="123"/>
      <c r="W9" s="124"/>
      <c r="X9" s="211">
        <f t="shared" si="11"/>
        <v>0</v>
      </c>
      <c r="Y9" s="128">
        <f t="shared" si="12"/>
        <v>100000</v>
      </c>
      <c r="Z9" s="244"/>
      <c r="AA9" s="266"/>
      <c r="AB9" s="286" t="str">
        <f t="shared" si="13"/>
        <v>Block</v>
      </c>
      <c r="AC9" s="286" t="str">
        <f t="shared" si="14"/>
        <v/>
      </c>
      <c r="AD9" s="286" t="str">
        <f t="shared" si="15"/>
        <v/>
      </c>
      <c r="AE9" s="286" t="str">
        <f t="shared" si="16"/>
        <v/>
      </c>
      <c r="AF9" s="286" t="str">
        <f t="shared" si="17"/>
        <v/>
      </c>
      <c r="AG9" s="286" t="str">
        <f t="shared" si="18"/>
        <v/>
      </c>
      <c r="AH9" s="302"/>
      <c r="AI9" s="231"/>
      <c r="AJ9" s="283">
        <v>6</v>
      </c>
      <c r="AK9" s="283">
        <v>1</v>
      </c>
      <c r="AL9" s="283">
        <v>1</v>
      </c>
      <c r="AM9" s="283">
        <v>1</v>
      </c>
      <c r="AN9" s="283">
        <v>1</v>
      </c>
      <c r="AO9" s="283">
        <v>1</v>
      </c>
      <c r="AP9" s="37">
        <v>5</v>
      </c>
      <c r="AQ9" s="32">
        <f t="shared" si="19"/>
        <v>4</v>
      </c>
      <c r="AR9" s="32">
        <f t="shared" si="20"/>
        <v>4</v>
      </c>
      <c r="AS9" s="32">
        <f t="shared" si="21"/>
        <v>2</v>
      </c>
      <c r="AT9" s="32">
        <f t="shared" si="22"/>
        <v>9</v>
      </c>
      <c r="AU9" s="217">
        <f t="shared" si="23"/>
        <v>100000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*Bomber Dribblesnot</v>
      </c>
      <c r="BU9" s="141" t="str">
        <f>HLOOKUP(I$21,BZ$2:CW$16,9,FALSE)</f>
        <v>*Bomber Dribblesnot</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x14ac:dyDescent="0.25">
      <c r="A10" s="4"/>
      <c r="B10" s="246">
        <v>8</v>
      </c>
      <c r="C10" s="60" t="s">
        <v>765</v>
      </c>
      <c r="D10" s="8" t="str">
        <f t="shared" si="4"/>
        <v>Black Orc</v>
      </c>
      <c r="E10" s="9">
        <f t="shared" si="5"/>
        <v>4</v>
      </c>
      <c r="F10" s="10">
        <f t="shared" si="6"/>
        <v>4</v>
      </c>
      <c r="G10" s="11">
        <f t="shared" si="7"/>
        <v>2</v>
      </c>
      <c r="H10" s="12">
        <f t="shared" si="8"/>
        <v>9</v>
      </c>
      <c r="I10" s="201">
        <f t="shared" si="9"/>
        <v>0</v>
      </c>
      <c r="J10" s="282" t="str">
        <f t="shared" si="24"/>
        <v>Block</v>
      </c>
      <c r="K10" s="13" t="str">
        <f t="shared" si="10"/>
        <v/>
      </c>
      <c r="L10" s="116"/>
      <c r="M10" s="116"/>
      <c r="N10" s="117"/>
      <c r="O10" s="118"/>
      <c r="P10" s="119"/>
      <c r="Q10" s="120"/>
      <c r="R10" s="121"/>
      <c r="S10" s="122"/>
      <c r="T10" s="121"/>
      <c r="U10" s="122"/>
      <c r="V10" s="123"/>
      <c r="W10" s="124"/>
      <c r="X10" s="211">
        <f t="shared" si="11"/>
        <v>0</v>
      </c>
      <c r="Y10" s="128">
        <f t="shared" si="12"/>
        <v>100000</v>
      </c>
      <c r="Z10" s="244"/>
      <c r="AA10" s="266"/>
      <c r="AB10" s="286" t="str">
        <f t="shared" si="13"/>
        <v>Block</v>
      </c>
      <c r="AC10" s="286" t="str">
        <f t="shared" si="14"/>
        <v/>
      </c>
      <c r="AD10" s="286" t="str">
        <f t="shared" si="15"/>
        <v/>
      </c>
      <c r="AE10" s="286" t="str">
        <f t="shared" si="16"/>
        <v/>
      </c>
      <c r="AF10" s="286" t="str">
        <f t="shared" si="17"/>
        <v/>
      </c>
      <c r="AG10" s="286" t="str">
        <f t="shared" si="18"/>
        <v/>
      </c>
      <c r="AH10" s="302"/>
      <c r="AI10" s="231"/>
      <c r="AJ10" s="283">
        <v>6</v>
      </c>
      <c r="AK10" s="283">
        <v>1</v>
      </c>
      <c r="AL10" s="283">
        <v>1</v>
      </c>
      <c r="AM10" s="283">
        <v>1</v>
      </c>
      <c r="AN10" s="283">
        <v>1</v>
      </c>
      <c r="AO10" s="283">
        <v>1</v>
      </c>
      <c r="AP10" s="37">
        <v>5</v>
      </c>
      <c r="AQ10" s="32">
        <f t="shared" si="19"/>
        <v>4</v>
      </c>
      <c r="AR10" s="32">
        <f t="shared" si="20"/>
        <v>4</v>
      </c>
      <c r="AS10" s="32">
        <f t="shared" si="21"/>
        <v>2</v>
      </c>
      <c r="AT10" s="32">
        <f t="shared" si="22"/>
        <v>9</v>
      </c>
      <c r="AU10" s="217">
        <f t="shared" si="23"/>
        <v>100000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 xml:space="preserve">*Ugroth Bolgrot </v>
      </c>
      <c r="BU10" s="141" t="str">
        <f>HLOOKUP(I$21,BZ$2:CW$16,10,FALSE)</f>
        <v xml:space="preserve">*Ugroth Bolgrot </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x14ac:dyDescent="0.25">
      <c r="A11" s="4"/>
      <c r="B11" s="245">
        <v>9</v>
      </c>
      <c r="C11" s="60" t="s">
        <v>766</v>
      </c>
      <c r="D11" s="8" t="str">
        <f t="shared" si="4"/>
        <v>Black Orc</v>
      </c>
      <c r="E11" s="9">
        <f t="shared" si="5"/>
        <v>4</v>
      </c>
      <c r="F11" s="10">
        <f t="shared" si="6"/>
        <v>4</v>
      </c>
      <c r="G11" s="11">
        <f t="shared" si="7"/>
        <v>2</v>
      </c>
      <c r="H11" s="12">
        <f t="shared" si="8"/>
        <v>9</v>
      </c>
      <c r="I11" s="201">
        <f t="shared" si="9"/>
        <v>0</v>
      </c>
      <c r="J11" s="282" t="str">
        <f t="shared" si="24"/>
        <v>Block</v>
      </c>
      <c r="K11" s="13" t="str">
        <f t="shared" si="10"/>
        <v/>
      </c>
      <c r="L11" s="116"/>
      <c r="M11" s="116"/>
      <c r="N11" s="117"/>
      <c r="O11" s="118"/>
      <c r="P11" s="119"/>
      <c r="Q11" s="120"/>
      <c r="R11" s="121"/>
      <c r="S11" s="122"/>
      <c r="T11" s="121"/>
      <c r="U11" s="122"/>
      <c r="V11" s="123"/>
      <c r="W11" s="124"/>
      <c r="X11" s="211">
        <f t="shared" si="11"/>
        <v>0</v>
      </c>
      <c r="Y11" s="128">
        <f t="shared" si="12"/>
        <v>100000</v>
      </c>
      <c r="Z11" s="244"/>
      <c r="AA11" s="266"/>
      <c r="AB11" s="286" t="str">
        <f t="shared" si="13"/>
        <v>Block</v>
      </c>
      <c r="AC11" s="286" t="str">
        <f t="shared" si="14"/>
        <v/>
      </c>
      <c r="AD11" s="286" t="str">
        <f t="shared" si="15"/>
        <v/>
      </c>
      <c r="AE11" s="286" t="str">
        <f t="shared" si="16"/>
        <v/>
      </c>
      <c r="AF11" s="286" t="str">
        <f t="shared" si="17"/>
        <v/>
      </c>
      <c r="AG11" s="286" t="str">
        <f t="shared" si="18"/>
        <v/>
      </c>
      <c r="AH11" s="302"/>
      <c r="AI11" s="231"/>
      <c r="AJ11" s="283">
        <v>6</v>
      </c>
      <c r="AK11" s="283">
        <v>1</v>
      </c>
      <c r="AL11" s="283">
        <v>1</v>
      </c>
      <c r="AM11" s="283">
        <v>1</v>
      </c>
      <c r="AN11" s="283">
        <v>1</v>
      </c>
      <c r="AO11" s="283">
        <v>1</v>
      </c>
      <c r="AP11" s="37">
        <v>5</v>
      </c>
      <c r="AQ11" s="32">
        <f t="shared" si="19"/>
        <v>4</v>
      </c>
      <c r="AR11" s="32">
        <f t="shared" si="20"/>
        <v>4</v>
      </c>
      <c r="AS11" s="32">
        <f t="shared" si="21"/>
        <v>2</v>
      </c>
      <c r="AT11" s="32">
        <f t="shared" si="22"/>
        <v>9</v>
      </c>
      <c r="AU11" s="217">
        <f t="shared" si="23"/>
        <v>100000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*Varag Ghoul-Chewer</v>
      </c>
      <c r="BU11" s="141" t="str">
        <f>HLOOKUP(I$21,BZ$2:CW$16,11,FALSE)</f>
        <v>*Varag Ghoul-Chewer</v>
      </c>
      <c r="BV11" s="25">
        <f t="shared" si="2"/>
        <v>0</v>
      </c>
      <c r="BW11" s="25">
        <f t="shared" si="3"/>
        <v>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x14ac:dyDescent="0.25">
      <c r="A12" s="4"/>
      <c r="B12" s="246">
        <v>10</v>
      </c>
      <c r="C12" s="60" t="s">
        <v>771</v>
      </c>
      <c r="D12" s="8" t="str">
        <f t="shared" si="4"/>
        <v>Orc Lineman</v>
      </c>
      <c r="E12" s="9">
        <f t="shared" si="5"/>
        <v>5</v>
      </c>
      <c r="F12" s="10">
        <f t="shared" si="6"/>
        <v>3</v>
      </c>
      <c r="G12" s="11">
        <f t="shared" si="7"/>
        <v>3</v>
      </c>
      <c r="H12" s="12">
        <f t="shared" si="8"/>
        <v>9</v>
      </c>
      <c r="I12" s="201">
        <f t="shared" si="9"/>
        <v>0</v>
      </c>
      <c r="J12" s="282" t="str">
        <f t="shared" si="24"/>
        <v/>
      </c>
      <c r="K12" s="13" t="str">
        <f t="shared" si="10"/>
        <v/>
      </c>
      <c r="L12" s="116"/>
      <c r="M12" s="116"/>
      <c r="N12" s="117"/>
      <c r="O12" s="118"/>
      <c r="P12" s="119"/>
      <c r="Q12" s="120"/>
      <c r="R12" s="121"/>
      <c r="S12" s="122"/>
      <c r="T12" s="121"/>
      <c r="U12" s="122"/>
      <c r="V12" s="123"/>
      <c r="W12" s="124"/>
      <c r="X12" s="211">
        <f t="shared" si="11"/>
        <v>0</v>
      </c>
      <c r="Y12" s="128">
        <f t="shared" si="12"/>
        <v>50000</v>
      </c>
      <c r="Z12" s="244"/>
      <c r="AA12" s="266"/>
      <c r="AB12" s="286" t="str">
        <f t="shared" si="13"/>
        <v/>
      </c>
      <c r="AC12" s="286" t="str">
        <f t="shared" si="14"/>
        <v/>
      </c>
      <c r="AD12" s="286" t="str">
        <f t="shared" si="15"/>
        <v/>
      </c>
      <c r="AE12" s="286" t="str">
        <f t="shared" si="16"/>
        <v/>
      </c>
      <c r="AF12" s="286" t="str">
        <f t="shared" si="17"/>
        <v/>
      </c>
      <c r="AG12" s="286" t="str">
        <f t="shared" si="18"/>
        <v/>
      </c>
      <c r="AH12" s="302"/>
      <c r="AI12" s="231"/>
      <c r="AJ12" s="283">
        <v>1</v>
      </c>
      <c r="AK12" s="283">
        <v>1</v>
      </c>
      <c r="AL12" s="283">
        <v>1</v>
      </c>
      <c r="AM12" s="283">
        <v>1</v>
      </c>
      <c r="AN12" s="283">
        <v>1</v>
      </c>
      <c r="AO12" s="283">
        <v>1</v>
      </c>
      <c r="AP12" s="37">
        <v>2</v>
      </c>
      <c r="AQ12" s="32">
        <f t="shared" si="19"/>
        <v>5</v>
      </c>
      <c r="AR12" s="32">
        <f t="shared" si="20"/>
        <v>3</v>
      </c>
      <c r="AS12" s="32">
        <f t="shared" si="21"/>
        <v>3</v>
      </c>
      <c r="AT12" s="32">
        <f t="shared" si="22"/>
        <v>9</v>
      </c>
      <c r="AU12" s="217">
        <f t="shared" si="23"/>
        <v>50000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f t="shared" si="0"/>
        <v>12</v>
      </c>
      <c r="BT12" s="22" t="str">
        <f t="shared" si="1"/>
        <v xml:space="preserve">*Ripper  </v>
      </c>
      <c r="BU12" s="141" t="str">
        <f>HLOOKUP(I$21,BZ$2:CW$16,12,FALSE)</f>
        <v xml:space="preserve">*Ripper  </v>
      </c>
      <c r="BV12" s="25">
        <f t="shared" si="2"/>
        <v>0</v>
      </c>
      <c r="BW12" s="25">
        <f t="shared" si="3"/>
        <v>1</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x14ac:dyDescent="0.25">
      <c r="A13" s="4"/>
      <c r="B13" s="245">
        <v>11</v>
      </c>
      <c r="C13" s="60" t="s">
        <v>772</v>
      </c>
      <c r="D13" s="8" t="str">
        <f t="shared" si="4"/>
        <v>Orc Lineman</v>
      </c>
      <c r="E13" s="9">
        <f t="shared" si="5"/>
        <v>5</v>
      </c>
      <c r="F13" s="10">
        <f t="shared" si="6"/>
        <v>3</v>
      </c>
      <c r="G13" s="11">
        <f t="shared" si="7"/>
        <v>3</v>
      </c>
      <c r="H13" s="12">
        <f t="shared" si="8"/>
        <v>9</v>
      </c>
      <c r="I13" s="201">
        <f t="shared" si="9"/>
        <v>0</v>
      </c>
      <c r="J13" s="282" t="str">
        <f t="shared" si="24"/>
        <v/>
      </c>
      <c r="K13" s="13" t="str">
        <f t="shared" si="10"/>
        <v/>
      </c>
      <c r="L13" s="116"/>
      <c r="M13" s="116"/>
      <c r="N13" s="117"/>
      <c r="O13" s="118"/>
      <c r="P13" s="119"/>
      <c r="Q13" s="120"/>
      <c r="R13" s="121"/>
      <c r="S13" s="122"/>
      <c r="T13" s="121"/>
      <c r="U13" s="122"/>
      <c r="V13" s="123"/>
      <c r="W13" s="124"/>
      <c r="X13" s="211">
        <f t="shared" si="11"/>
        <v>0</v>
      </c>
      <c r="Y13" s="128">
        <f t="shared" si="12"/>
        <v>50000</v>
      </c>
      <c r="Z13" s="244"/>
      <c r="AA13" s="266"/>
      <c r="AB13" s="286" t="str">
        <f t="shared" si="13"/>
        <v/>
      </c>
      <c r="AC13" s="286" t="str">
        <f t="shared" si="14"/>
        <v/>
      </c>
      <c r="AD13" s="286" t="str">
        <f t="shared" si="15"/>
        <v/>
      </c>
      <c r="AE13" s="286" t="str">
        <f t="shared" si="16"/>
        <v/>
      </c>
      <c r="AF13" s="286" t="str">
        <f t="shared" si="17"/>
        <v/>
      </c>
      <c r="AG13" s="286" t="str">
        <f t="shared" si="18"/>
        <v/>
      </c>
      <c r="AH13" s="302"/>
      <c r="AI13" s="231"/>
      <c r="AJ13" s="283">
        <v>1</v>
      </c>
      <c r="AK13" s="283">
        <v>1</v>
      </c>
      <c r="AL13" s="283">
        <v>1</v>
      </c>
      <c r="AM13" s="283">
        <v>1</v>
      </c>
      <c r="AN13" s="283">
        <v>1</v>
      </c>
      <c r="AO13" s="283">
        <v>1</v>
      </c>
      <c r="AP13" s="37">
        <v>2</v>
      </c>
      <c r="AQ13" s="32">
        <f t="shared" si="19"/>
        <v>5</v>
      </c>
      <c r="AR13" s="32">
        <f t="shared" si="20"/>
        <v>3</v>
      </c>
      <c r="AS13" s="32">
        <f t="shared" si="21"/>
        <v>3</v>
      </c>
      <c r="AT13" s="32">
        <f t="shared" si="22"/>
        <v>9</v>
      </c>
      <c r="AU13" s="217">
        <f t="shared" si="23"/>
        <v>50000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f>IF(BT13="","",BS12+1)</f>
        <v>13</v>
      </c>
      <c r="BT13" s="22" t="str">
        <f t="shared" si="1"/>
        <v>*Morg 'n' Thorg</v>
      </c>
      <c r="BU13" s="141" t="str">
        <f>HLOOKUP(I$21,BZ$2:CW$16,13,FALSE)</f>
        <v>*Morg 'n' Thorg</v>
      </c>
      <c r="BV13" s="25">
        <f t="shared" si="2"/>
        <v>0</v>
      </c>
      <c r="BW13" s="25">
        <f t="shared" si="3"/>
        <v>1</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x14ac:dyDescent="0.25">
      <c r="A14" s="4"/>
      <c r="B14" s="246">
        <v>12</v>
      </c>
      <c r="C14" s="60" t="s">
        <v>773</v>
      </c>
      <c r="D14" s="8" t="str">
        <f t="shared" si="4"/>
        <v>Orc Lineman</v>
      </c>
      <c r="E14" s="9">
        <f t="shared" si="5"/>
        <v>5</v>
      </c>
      <c r="F14" s="10">
        <f t="shared" si="6"/>
        <v>3</v>
      </c>
      <c r="G14" s="11">
        <f t="shared" si="7"/>
        <v>3</v>
      </c>
      <c r="H14" s="12">
        <f t="shared" si="8"/>
        <v>9</v>
      </c>
      <c r="I14" s="201">
        <f t="shared" si="9"/>
        <v>0</v>
      </c>
      <c r="J14" s="282" t="str">
        <f t="shared" si="24"/>
        <v/>
      </c>
      <c r="K14" s="13" t="str">
        <f t="shared" si="10"/>
        <v/>
      </c>
      <c r="L14" s="116"/>
      <c r="M14" s="116"/>
      <c r="N14" s="117"/>
      <c r="O14" s="118"/>
      <c r="P14" s="119"/>
      <c r="Q14" s="120"/>
      <c r="R14" s="121"/>
      <c r="S14" s="122"/>
      <c r="T14" s="121"/>
      <c r="U14" s="122"/>
      <c r="V14" s="123"/>
      <c r="W14" s="124"/>
      <c r="X14" s="211">
        <f t="shared" si="11"/>
        <v>0</v>
      </c>
      <c r="Y14" s="128">
        <f t="shared" si="12"/>
        <v>50000</v>
      </c>
      <c r="Z14" s="244"/>
      <c r="AA14" s="266"/>
      <c r="AB14" s="286" t="str">
        <f t="shared" si="13"/>
        <v/>
      </c>
      <c r="AC14" s="286" t="str">
        <f t="shared" si="14"/>
        <v/>
      </c>
      <c r="AD14" s="286" t="str">
        <f t="shared" si="15"/>
        <v/>
      </c>
      <c r="AE14" s="286" t="str">
        <f t="shared" si="16"/>
        <v/>
      </c>
      <c r="AF14" s="286" t="str">
        <f t="shared" si="17"/>
        <v/>
      </c>
      <c r="AG14" s="286" t="str">
        <f t="shared" si="18"/>
        <v/>
      </c>
      <c r="AH14" s="302"/>
      <c r="AI14" s="231"/>
      <c r="AJ14" s="283">
        <v>1</v>
      </c>
      <c r="AK14" s="283">
        <v>1</v>
      </c>
      <c r="AL14" s="283">
        <v>1</v>
      </c>
      <c r="AM14" s="283">
        <v>1</v>
      </c>
      <c r="AN14" s="283">
        <v>1</v>
      </c>
      <c r="AO14" s="283">
        <v>1</v>
      </c>
      <c r="AP14" s="37">
        <v>2</v>
      </c>
      <c r="AQ14" s="32">
        <f t="shared" si="19"/>
        <v>5</v>
      </c>
      <c r="AR14" s="32">
        <f t="shared" si="20"/>
        <v>3</v>
      </c>
      <c r="AS14" s="32">
        <f t="shared" si="21"/>
        <v>3</v>
      </c>
      <c r="AT14" s="32">
        <f t="shared" si="22"/>
        <v>9</v>
      </c>
      <c r="AU14" s="217">
        <f t="shared" si="23"/>
        <v>50000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f>IF(BT14="","",BS13+1)</f>
        <v>14</v>
      </c>
      <c r="BT14" s="22" t="str">
        <f t="shared" si="1"/>
        <v>Orc journeyman</v>
      </c>
      <c r="BU14" s="141" t="str">
        <f>HLOOKUP(I$21,BZ$2:CW$16,14,FALSE)</f>
        <v>Orc journeyman</v>
      </c>
      <c r="BV14" s="25">
        <f t="shared" si="2"/>
        <v>0</v>
      </c>
      <c r="BW14" s="25">
        <f t="shared" si="3"/>
        <v>11</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x14ac:dyDescent="0.25">
      <c r="A15" s="4"/>
      <c r="B15" s="245">
        <v>13</v>
      </c>
      <c r="C15" s="60"/>
      <c r="D15" s="8" t="str">
        <f t="shared" si="4"/>
        <v/>
      </c>
      <c r="E15" s="9" t="str">
        <f t="shared" si="5"/>
        <v/>
      </c>
      <c r="F15" s="10" t="str">
        <f t="shared" si="6"/>
        <v/>
      </c>
      <c r="G15" s="11" t="str">
        <f t="shared" si="7"/>
        <v/>
      </c>
      <c r="H15" s="12" t="str">
        <f t="shared" si="8"/>
        <v/>
      </c>
      <c r="I15" s="201" t="str">
        <f t="shared" si="9"/>
        <v/>
      </c>
      <c r="J15" s="282" t="str">
        <f t="shared" si="24"/>
        <v/>
      </c>
      <c r="K15" s="13" t="str">
        <f t="shared" si="10"/>
        <v/>
      </c>
      <c r="L15" s="116"/>
      <c r="M15" s="116"/>
      <c r="N15" s="117"/>
      <c r="O15" s="118"/>
      <c r="P15" s="119"/>
      <c r="Q15" s="120"/>
      <c r="R15" s="121"/>
      <c r="S15" s="122"/>
      <c r="T15" s="121"/>
      <c r="U15" s="122"/>
      <c r="V15" s="123"/>
      <c r="W15" s="124"/>
      <c r="X15" s="211">
        <f t="shared" si="11"/>
        <v>0</v>
      </c>
      <c r="Y15" s="128">
        <f t="shared" si="12"/>
        <v>0</v>
      </c>
      <c r="Z15" s="244"/>
      <c r="AA15" s="266"/>
      <c r="AB15" s="286" t="str">
        <f t="shared" si="13"/>
        <v/>
      </c>
      <c r="AC15" s="286" t="str">
        <f t="shared" si="14"/>
        <v/>
      </c>
      <c r="AD15" s="286" t="str">
        <f t="shared" si="15"/>
        <v/>
      </c>
      <c r="AE15" s="286" t="str">
        <f t="shared" si="16"/>
        <v/>
      </c>
      <c r="AF15" s="286" t="str">
        <f t="shared" si="17"/>
        <v/>
      </c>
      <c r="AG15" s="286" t="str">
        <f t="shared" si="18"/>
        <v/>
      </c>
      <c r="AH15" s="302"/>
      <c r="AI15" s="231"/>
      <c r="AJ15" s="283">
        <v>1</v>
      </c>
      <c r="AK15" s="283">
        <v>1</v>
      </c>
      <c r="AL15" s="283">
        <v>1</v>
      </c>
      <c r="AM15" s="283">
        <v>1</v>
      </c>
      <c r="AN15" s="283">
        <v>1</v>
      </c>
      <c r="AO15" s="283">
        <v>1</v>
      </c>
      <c r="AP15" s="37">
        <v>1</v>
      </c>
      <c r="AQ15" s="32" t="e">
        <f t="shared" si="19"/>
        <v>#N/A</v>
      </c>
      <c r="AR15" s="32" t="e">
        <f t="shared" si="20"/>
        <v>#N/A</v>
      </c>
      <c r="AS15" s="32" t="e">
        <f t="shared" si="21"/>
        <v>#N/A</v>
      </c>
      <c r="AT15" s="32" t="e">
        <f t="shared" si="22"/>
        <v>#N/A</v>
      </c>
      <c r="AU15" s="217">
        <f t="shared" si="23"/>
        <v>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x14ac:dyDescent="0.25">
      <c r="A16" s="4"/>
      <c r="B16" s="246">
        <v>14</v>
      </c>
      <c r="C16" s="60"/>
      <c r="D16" s="8" t="str">
        <f t="shared" si="4"/>
        <v/>
      </c>
      <c r="E16" s="9" t="str">
        <f t="shared" si="5"/>
        <v/>
      </c>
      <c r="F16" s="10" t="str">
        <f t="shared" si="6"/>
        <v/>
      </c>
      <c r="G16" s="11" t="str">
        <f t="shared" si="7"/>
        <v/>
      </c>
      <c r="H16" s="12" t="str">
        <f t="shared" si="8"/>
        <v/>
      </c>
      <c r="I16" s="201" t="str">
        <f t="shared" si="9"/>
        <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1</v>
      </c>
      <c r="AQ16" s="32" t="e">
        <f t="shared" si="19"/>
        <v>#N/A</v>
      </c>
      <c r="AR16" s="32" t="e">
        <f t="shared" si="20"/>
        <v>#N/A</v>
      </c>
      <c r="AS16" s="32" t="e">
        <f t="shared" si="21"/>
        <v>#N/A</v>
      </c>
      <c r="AT16" s="32" t="e">
        <f t="shared" si="22"/>
        <v>#N/A</v>
      </c>
      <c r="AU16" s="217">
        <f t="shared" si="23"/>
        <v>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x14ac:dyDescent="0.25">
      <c r="A17" s="4"/>
      <c r="B17" s="245">
        <v>15</v>
      </c>
      <c r="C17" s="60"/>
      <c r="D17" s="8" t="str">
        <f t="shared" si="4"/>
        <v/>
      </c>
      <c r="E17" s="9" t="str">
        <f t="shared" si="5"/>
        <v/>
      </c>
      <c r="F17" s="10" t="str">
        <f t="shared" si="6"/>
        <v/>
      </c>
      <c r="G17" s="11" t="str">
        <f t="shared" si="7"/>
        <v/>
      </c>
      <c r="H17" s="12" t="str">
        <f t="shared" si="8"/>
        <v/>
      </c>
      <c r="I17" s="201" t="str">
        <f t="shared" si="9"/>
        <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1</v>
      </c>
      <c r="AQ17" s="32" t="e">
        <f t="shared" si="19"/>
        <v>#N/A</v>
      </c>
      <c r="AR17" s="32" t="e">
        <f t="shared" si="20"/>
        <v>#N/A</v>
      </c>
      <c r="AS17" s="32" t="e">
        <f t="shared" si="21"/>
        <v>#N/A</v>
      </c>
      <c r="AT17" s="32" t="e">
        <f t="shared" si="22"/>
        <v>#N/A</v>
      </c>
      <c r="AU17" s="217">
        <f t="shared" si="23"/>
        <v>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x14ac:dyDescent="0.25">
      <c r="A18" s="4"/>
      <c r="B18" s="245">
        <v>16</v>
      </c>
      <c r="C18" s="60"/>
      <c r="D18" s="8" t="str">
        <f t="shared" si="4"/>
        <v/>
      </c>
      <c r="E18" s="9" t="str">
        <f t="shared" si="5"/>
        <v/>
      </c>
      <c r="F18" s="10" t="str">
        <f t="shared" si="6"/>
        <v/>
      </c>
      <c r="G18" s="11" t="str">
        <f t="shared" si="7"/>
        <v/>
      </c>
      <c r="H18" s="12" t="str">
        <f t="shared" si="8"/>
        <v/>
      </c>
      <c r="I18" s="201" t="str">
        <f t="shared" si="9"/>
        <v/>
      </c>
      <c r="J18" s="282" t="str">
        <f t="shared" si="24"/>
        <v/>
      </c>
      <c r="K18" s="13" t="str">
        <f t="shared" si="10"/>
        <v/>
      </c>
      <c r="L18" s="116"/>
      <c r="M18" s="116"/>
      <c r="N18" s="117"/>
      <c r="O18" s="118"/>
      <c r="P18" s="119"/>
      <c r="Q18" s="120"/>
      <c r="R18" s="121"/>
      <c r="S18" s="122"/>
      <c r="T18" s="121"/>
      <c r="U18" s="122"/>
      <c r="V18" s="123"/>
      <c r="W18" s="124"/>
      <c r="X18" s="211">
        <f t="shared" si="11"/>
        <v>0</v>
      </c>
      <c r="Y18" s="128">
        <f t="shared" si="12"/>
        <v>0</v>
      </c>
      <c r="Z18" s="244"/>
      <c r="AA18" s="266"/>
      <c r="AB18" s="286" t="str">
        <f t="shared" si="13"/>
        <v/>
      </c>
      <c r="AC18" s="286" t="str">
        <f t="shared" si="14"/>
        <v/>
      </c>
      <c r="AD18" s="286" t="str">
        <f t="shared" si="15"/>
        <v/>
      </c>
      <c r="AE18" s="286" t="str">
        <f t="shared" si="16"/>
        <v/>
      </c>
      <c r="AF18" s="286" t="str">
        <f t="shared" si="17"/>
        <v/>
      </c>
      <c r="AG18" s="286" t="str">
        <f t="shared" si="18"/>
        <v/>
      </c>
      <c r="AH18" s="302"/>
      <c r="AI18" s="231"/>
      <c r="AJ18" s="283">
        <v>1</v>
      </c>
      <c r="AK18" s="283">
        <v>1</v>
      </c>
      <c r="AL18" s="283">
        <v>1</v>
      </c>
      <c r="AM18" s="283">
        <v>1</v>
      </c>
      <c r="AN18" s="283">
        <v>1</v>
      </c>
      <c r="AO18" s="283">
        <v>1</v>
      </c>
      <c r="AP18" s="37">
        <v>1</v>
      </c>
      <c r="AQ18" s="32" t="e">
        <f t="shared" si="19"/>
        <v>#N/A</v>
      </c>
      <c r="AR18" s="32" t="e">
        <f t="shared" si="20"/>
        <v>#N/A</v>
      </c>
      <c r="AS18" s="32" t="e">
        <f t="shared" si="21"/>
        <v>#N/A</v>
      </c>
      <c r="AT18" s="32" t="e">
        <f t="shared" si="22"/>
        <v>#N/A</v>
      </c>
      <c r="AU18" s="217">
        <f t="shared" si="23"/>
        <v>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x14ac:dyDescent="0.25">
      <c r="A19" s="4"/>
      <c r="B19" s="218"/>
      <c r="C19" s="326"/>
      <c r="D19" s="327"/>
      <c r="E19" s="322"/>
      <c r="F19" s="323"/>
      <c r="G19" s="324"/>
      <c r="H19" s="325"/>
      <c r="I19" s="52"/>
      <c r="J19" s="332"/>
      <c r="K19" s="332"/>
      <c r="L19" s="113"/>
      <c r="M19" s="67"/>
      <c r="N19" s="67"/>
      <c r="O19" s="67"/>
      <c r="P19" s="67"/>
      <c r="Q19" s="67"/>
      <c r="R19" s="67"/>
      <c r="S19" s="67"/>
      <c r="T19" s="67"/>
      <c r="U19" s="114"/>
      <c r="V19" s="88"/>
      <c r="W19" s="67"/>
      <c r="X19" s="115" t="s">
        <v>520</v>
      </c>
      <c r="Y19" s="127">
        <f>SUM(AU3:AU18)</f>
        <v>980000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x14ac:dyDescent="0.2">
      <c r="A20" s="4"/>
      <c r="B20" s="219"/>
      <c r="C20" s="328"/>
      <c r="D20" s="329"/>
      <c r="E20" s="336" t="s">
        <v>529</v>
      </c>
      <c r="F20" s="337"/>
      <c r="G20" s="337"/>
      <c r="H20" s="337"/>
      <c r="I20" s="338" t="s">
        <v>760</v>
      </c>
      <c r="J20" s="339"/>
      <c r="K20" s="340"/>
      <c r="L20" s="314" t="s">
        <v>15</v>
      </c>
      <c r="M20" s="314"/>
      <c r="N20" s="314"/>
      <c r="O20" s="314"/>
      <c r="P20" s="314"/>
      <c r="Q20" s="314"/>
      <c r="R20" s="314"/>
      <c r="S20" s="315"/>
      <c r="T20" s="125">
        <v>4</v>
      </c>
      <c r="U20" s="15" t="s">
        <v>16</v>
      </c>
      <c r="V20" s="313">
        <f>IF(I21&lt;&gt;"",VLOOKUP(I21,BN2:BO25,2,FALSE),0)</f>
        <v>60000</v>
      </c>
      <c r="W20" s="313"/>
      <c r="X20" s="16" t="s">
        <v>79</v>
      </c>
      <c r="Y20" s="129">
        <f>T20*V20</f>
        <v>240000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x14ac:dyDescent="0.2">
      <c r="A21" s="4"/>
      <c r="B21" s="219"/>
      <c r="C21" s="328"/>
      <c r="D21" s="329"/>
      <c r="E21" s="320" t="s">
        <v>18</v>
      </c>
      <c r="F21" s="321"/>
      <c r="G21" s="321"/>
      <c r="H21" s="321"/>
      <c r="I21" s="212" t="str">
        <f>VLOOKUP(AQ22,BM2:BN25,2,FALSE)</f>
        <v>Orc</v>
      </c>
      <c r="J21" s="19"/>
      <c r="K21" s="213"/>
      <c r="L21" s="311" t="s">
        <v>17</v>
      </c>
      <c r="M21" s="311"/>
      <c r="N21" s="311"/>
      <c r="O21" s="311"/>
      <c r="P21" s="311"/>
      <c r="Q21" s="311"/>
      <c r="R21" s="311"/>
      <c r="S21" s="312"/>
      <c r="T21" s="126">
        <v>0</v>
      </c>
      <c r="U21" s="17" t="str">
        <f>IF(AP21=TRUE,"","x")</f>
        <v>x</v>
      </c>
      <c r="V21" s="310">
        <f>IF(AP21=TRUE,"free",10000)</f>
        <v>10000</v>
      </c>
      <c r="W21" s="310"/>
      <c r="X21" s="18" t="str">
        <f>IF(AP21=TRUE,""," gp")</f>
        <v xml:space="preserve"> gp</v>
      </c>
      <c r="Y21" s="130">
        <f>IF(AP21=TRUE,"",T21*10000)</f>
        <v>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x14ac:dyDescent="0.2">
      <c r="A22" s="4"/>
      <c r="B22" s="219"/>
      <c r="C22" s="328"/>
      <c r="D22" s="329"/>
      <c r="E22" s="320" t="s">
        <v>20</v>
      </c>
      <c r="F22" s="321"/>
      <c r="G22" s="321"/>
      <c r="H22" s="321"/>
      <c r="I22" s="333" t="s">
        <v>761</v>
      </c>
      <c r="J22" s="334"/>
      <c r="K22" s="335"/>
      <c r="L22" s="311" t="s">
        <v>19</v>
      </c>
      <c r="M22" s="311"/>
      <c r="N22" s="311"/>
      <c r="O22" s="311"/>
      <c r="P22" s="311"/>
      <c r="Q22" s="311"/>
      <c r="R22" s="311"/>
      <c r="S22" s="312"/>
      <c r="T22" s="126">
        <v>0</v>
      </c>
      <c r="U22" s="17" t="s">
        <v>16</v>
      </c>
      <c r="V22" s="310">
        <v>10000</v>
      </c>
      <c r="W22" s="310"/>
      <c r="X22" s="18" t="s">
        <v>79</v>
      </c>
      <c r="Y22" s="130">
        <f>T22*10000</f>
        <v>0</v>
      </c>
      <c r="Z22" s="5"/>
      <c r="AA22" s="5"/>
      <c r="AB22" s="288"/>
      <c r="AC22" s="288"/>
      <c r="AD22" s="288"/>
      <c r="AE22" s="288"/>
      <c r="AF22" s="288"/>
      <c r="AG22" s="288"/>
      <c r="AH22" s="288"/>
      <c r="AI22" s="5"/>
      <c r="AJ22" s="33"/>
      <c r="AK22" s="33"/>
      <c r="AL22" s="33"/>
      <c r="AM22" s="33"/>
      <c r="AN22" s="33"/>
      <c r="AO22" s="33"/>
      <c r="AP22" s="33"/>
      <c r="AQ22" s="37">
        <v>18</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x14ac:dyDescent="0.2">
      <c r="A23" s="4"/>
      <c r="B23" s="219"/>
      <c r="C23" s="328"/>
      <c r="D23" s="329"/>
      <c r="E23" s="320" t="s">
        <v>162</v>
      </c>
      <c r="F23" s="321"/>
      <c r="G23" s="321"/>
      <c r="H23" s="321"/>
      <c r="I23" s="241">
        <f>(Y19+Y25)/1000</f>
        <v>1220</v>
      </c>
      <c r="J23" s="242" t="s">
        <v>519</v>
      </c>
      <c r="K23" s="243"/>
      <c r="L23" s="311" t="s">
        <v>21</v>
      </c>
      <c r="M23" s="311"/>
      <c r="N23" s="311"/>
      <c r="O23" s="311"/>
      <c r="P23" s="311"/>
      <c r="Q23" s="311"/>
      <c r="R23" s="311"/>
      <c r="S23" s="312"/>
      <c r="T23" s="126">
        <v>0</v>
      </c>
      <c r="U23" s="17" t="s">
        <v>16</v>
      </c>
      <c r="V23" s="310">
        <v>10000</v>
      </c>
      <c r="W23" s="310"/>
      <c r="X23" s="18" t="s">
        <v>79</v>
      </c>
      <c r="Y23" s="130">
        <f>T23*10000</f>
        <v>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x14ac:dyDescent="0.25">
      <c r="A24" s="4"/>
      <c r="B24" s="219"/>
      <c r="C24" s="328"/>
      <c r="D24" s="329"/>
      <c r="E24" s="341" t="s">
        <v>22</v>
      </c>
      <c r="F24" s="342"/>
      <c r="G24" s="342"/>
      <c r="H24" s="343"/>
      <c r="I24" s="232">
        <v>0</v>
      </c>
      <c r="J24" s="233" t="s">
        <v>519</v>
      </c>
      <c r="K24" s="234"/>
      <c r="L24" s="316" t="str">
        <f>IF(I21="Undead","",(IF(I21="Necromantic","",(IF(I21="Khemri","",(IF(I21="Nurgle","","APOTHECARY")))))))</f>
        <v>APOTHECARY</v>
      </c>
      <c r="M24" s="316"/>
      <c r="N24" s="316"/>
      <c r="O24" s="316"/>
      <c r="P24" s="316"/>
      <c r="Q24" s="316"/>
      <c r="R24" s="316"/>
      <c r="S24" s="316"/>
      <c r="T24" s="216">
        <v>0</v>
      </c>
      <c r="U24" s="17" t="str">
        <f>IF(I21="Undead","",(IF(I21="Necromantic","",(IF(I21="Khemri","",(IF(I21="Nurgle","","x")))))))</f>
        <v>x</v>
      </c>
      <c r="V24" s="310">
        <f>IF(I21="Undead",-500,(IF(I21="Necromantic",-500,(IF(I21="Khemri",-500,(IF(I21="Nurgle",-500,50000)))))))</f>
        <v>50000</v>
      </c>
      <c r="W24" s="310"/>
      <c r="X24" s="18" t="str">
        <f>IF(I21="Undead","",(IF(I21="Necromantic","",(IF(I21="Khemri","",(IF(I21="Nurgle",""," gp")))))))</f>
        <v xml:space="preserve"> gp</v>
      </c>
      <c r="Y24" s="131">
        <f>IF(I21="Undead","0,0",(IF(I21="Necromantic","0,0",IF(I21="Khemri","0,0",IF(I21="Nurgle","0,0",IF(T24&gt;0,50000,0))))))</f>
        <v>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x14ac:dyDescent="0.25">
      <c r="A25" s="4"/>
      <c r="B25" s="220"/>
      <c r="C25" s="330"/>
      <c r="D25" s="331"/>
      <c r="E25" s="66" t="s">
        <v>759</v>
      </c>
      <c r="F25" s="14"/>
      <c r="G25" s="14"/>
      <c r="H25" s="14"/>
      <c r="I25" s="144" t="s">
        <v>139</v>
      </c>
      <c r="J25" s="145" t="s">
        <v>105</v>
      </c>
      <c r="K25" s="14"/>
      <c r="L25" s="309"/>
      <c r="M25" s="309"/>
      <c r="N25" s="309"/>
      <c r="O25" s="309"/>
      <c r="P25" s="309"/>
      <c r="Q25" s="309"/>
      <c r="R25" s="309"/>
      <c r="S25" s="309"/>
      <c r="T25" s="89"/>
      <c r="U25" s="114"/>
      <c r="V25" s="88"/>
      <c r="W25" s="67"/>
      <c r="X25" s="115" t="s">
        <v>123</v>
      </c>
      <c r="Y25" s="127">
        <f>SUM(Y20:Y24)</f>
        <v>240000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x14ac:dyDescent="0.2">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x14ac:dyDescent="0.2">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x14ac:dyDescent="0.2">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x14ac:dyDescent="0.2">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x14ac:dyDescent="0.2">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x14ac:dyDescent="0.2">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x14ac:dyDescent="0.2">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x14ac:dyDescent="0.2">
      <c r="T33" s="275">
        <f t="shared" ref="T33:T48" si="27">IF(AJ3=1,0,IF(AJ3=5,50,IF(AJ3=4,40,IF(AJ3=3,30,IF(AJ3=2,30,VLOOKUP($D3,$AX:$BJ,HLOOKUP(VLOOKUP(AJ3,$AO$32:$AQ$87,2,FALSE),$AX$1:$BJ$2,2,FALSE),FALSE))))))</f>
        <v>20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x14ac:dyDescent="0.2">
      <c r="T34" s="275">
        <f t="shared" si="27"/>
        <v>20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x14ac:dyDescent="0.2">
      <c r="T35" s="275">
        <f t="shared" si="27"/>
        <v>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x14ac:dyDescent="0.2">
      <c r="T36" s="275">
        <f t="shared" si="27"/>
        <v>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x14ac:dyDescent="0.2">
      <c r="T37" s="275">
        <f t="shared" si="27"/>
        <v>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x14ac:dyDescent="0.2">
      <c r="T38" s="275">
        <f t="shared" si="27"/>
        <v>20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x14ac:dyDescent="0.2">
      <c r="T39" s="275">
        <f t="shared" si="27"/>
        <v>20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x14ac:dyDescent="0.2">
      <c r="T40" s="275">
        <f t="shared" si="27"/>
        <v>20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x14ac:dyDescent="0.2">
      <c r="T41" s="275">
        <f t="shared" si="27"/>
        <v>20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x14ac:dyDescent="0.2">
      <c r="T42" s="275">
        <f t="shared" si="27"/>
        <v>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x14ac:dyDescent="0.2">
      <c r="T43" s="275">
        <f t="shared" si="27"/>
        <v>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x14ac:dyDescent="0.2">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x14ac:dyDescent="0.2">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x14ac:dyDescent="0.2">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x14ac:dyDescent="0.2">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x14ac:dyDescent="0.2">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x14ac:dyDescent="0.2">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x14ac:dyDescent="0.2">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x14ac:dyDescent="0.2">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x14ac:dyDescent="0.2">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x14ac:dyDescent="0.2">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x14ac:dyDescent="0.2">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x14ac:dyDescent="0.2">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x14ac:dyDescent="0.2">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x14ac:dyDescent="0.2">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x14ac:dyDescent="0.2">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x14ac:dyDescent="0.2">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x14ac:dyDescent="0.2">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x14ac:dyDescent="0.2">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x14ac:dyDescent="0.2">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x14ac:dyDescent="0.2">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x14ac:dyDescent="0.2">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x14ac:dyDescent="0.2">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x14ac:dyDescent="0.2">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x14ac:dyDescent="0.2">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x14ac:dyDescent="0.2">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x14ac:dyDescent="0.2">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x14ac:dyDescent="0.2">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x14ac:dyDescent="0.2">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x14ac:dyDescent="0.2">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x14ac:dyDescent="0.2">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x14ac:dyDescent="0.2">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x14ac:dyDescent="0.2">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x14ac:dyDescent="0.2">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x14ac:dyDescent="0.2">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x14ac:dyDescent="0.2">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x14ac:dyDescent="0.2">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x14ac:dyDescent="0.2">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x14ac:dyDescent="0.2">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x14ac:dyDescent="0.2">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x14ac:dyDescent="0.2">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x14ac:dyDescent="0.2">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x14ac:dyDescent="0.2">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x14ac:dyDescent="0.2">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x14ac:dyDescent="0.2">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x14ac:dyDescent="0.2">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x14ac:dyDescent="0.2">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x14ac:dyDescent="0.2">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x14ac:dyDescent="0.2">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x14ac:dyDescent="0.2">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x14ac:dyDescent="0.2">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x14ac:dyDescent="0.2">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x14ac:dyDescent="0.2">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x14ac:dyDescent="0.2">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x14ac:dyDescent="0.2">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x14ac:dyDescent="0.2">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x14ac:dyDescent="0.2">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x14ac:dyDescent="0.2">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x14ac:dyDescent="0.2">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x14ac:dyDescent="0.2">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x14ac:dyDescent="0.2">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x14ac:dyDescent="0.2">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x14ac:dyDescent="0.2">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x14ac:dyDescent="0.2">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x14ac:dyDescent="0.2">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x14ac:dyDescent="0.2">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x14ac:dyDescent="0.2">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x14ac:dyDescent="0.2">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x14ac:dyDescent="0.2">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x14ac:dyDescent="0.2">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x14ac:dyDescent="0.2">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x14ac:dyDescent="0.2">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x14ac:dyDescent="0.2">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x14ac:dyDescent="0.2">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x14ac:dyDescent="0.2">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x14ac:dyDescent="0.2">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x14ac:dyDescent="0.2">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x14ac:dyDescent="0.2">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x14ac:dyDescent="0.2">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x14ac:dyDescent="0.2">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x14ac:dyDescent="0.2">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x14ac:dyDescent="0.2">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x14ac:dyDescent="0.2">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x14ac:dyDescent="0.2">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x14ac:dyDescent="0.2">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x14ac:dyDescent="0.2">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x14ac:dyDescent="0.2">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x14ac:dyDescent="0.2">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x14ac:dyDescent="0.2">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x14ac:dyDescent="0.2">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x14ac:dyDescent="0.2">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x14ac:dyDescent="0.2">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x14ac:dyDescent="0.2">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x14ac:dyDescent="0.2">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x14ac:dyDescent="0.2">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x14ac:dyDescent="0.2">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x14ac:dyDescent="0.2">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x14ac:dyDescent="0.2">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x14ac:dyDescent="0.2">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x14ac:dyDescent="0.2">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x14ac:dyDescent="0.2">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x14ac:dyDescent="0.2">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x14ac:dyDescent="0.2">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x14ac:dyDescent="0.2">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x14ac:dyDescent="0.2">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x14ac:dyDescent="0.2">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x14ac:dyDescent="0.2">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x14ac:dyDescent="0.2">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x14ac:dyDescent="0.2">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x14ac:dyDescent="0.2">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x14ac:dyDescent="0.2">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x14ac:dyDescent="0.2">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x14ac:dyDescent="0.2">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x14ac:dyDescent="0.2">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x14ac:dyDescent="0.2">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x14ac:dyDescent="0.2">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x14ac:dyDescent="0.2">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x14ac:dyDescent="0.2">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x14ac:dyDescent="0.2">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x14ac:dyDescent="0.2">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x14ac:dyDescent="0.2">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x14ac:dyDescent="0.2">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x14ac:dyDescent="0.2">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x14ac:dyDescent="0.2">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x14ac:dyDescent="0.2">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x14ac:dyDescent="0.2">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x14ac:dyDescent="0.2">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x14ac:dyDescent="0.2">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x14ac:dyDescent="0.2">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x14ac:dyDescent="0.2">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x14ac:dyDescent="0.2">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x14ac:dyDescent="0.2">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x14ac:dyDescent="0.2">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x14ac:dyDescent="0.2">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x14ac:dyDescent="0.2">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x14ac:dyDescent="0.2">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x14ac:dyDescent="0.2">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x14ac:dyDescent="0.2">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x14ac:dyDescent="0.2">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x14ac:dyDescent="0.2">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x14ac:dyDescent="0.2">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x14ac:dyDescent="0.2">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x14ac:dyDescent="0.2">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x14ac:dyDescent="0.2">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x14ac:dyDescent="0.2">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x14ac:dyDescent="0.2">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x14ac:dyDescent="0.2">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x14ac:dyDescent="0.2">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x14ac:dyDescent="0.2">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x14ac:dyDescent="0.2">
      <c r="BE192" s="39"/>
      <c r="BF192" s="39"/>
      <c r="BG192" s="39"/>
      <c r="BH192" s="39"/>
      <c r="BI192" s="39"/>
      <c r="BJ192" s="39"/>
      <c r="BK192" s="39"/>
      <c r="BL192" s="39"/>
      <c r="BR192" s="39"/>
      <c r="BS192" s="43"/>
      <c r="BT192" s="39"/>
      <c r="BU192" s="142"/>
      <c r="BV192" s="39"/>
      <c r="BW192" s="39"/>
      <c r="BX192" s="39"/>
      <c r="BY192" s="43"/>
      <c r="GF192" s="39"/>
    </row>
    <row r="193" spans="57:188" ht="18" hidden="1" customHeight="1" x14ac:dyDescent="0.2">
      <c r="BE193" s="39"/>
      <c r="BF193" s="39"/>
      <c r="BG193" s="39"/>
      <c r="BH193" s="39"/>
      <c r="BI193" s="39"/>
      <c r="BJ193" s="39"/>
      <c r="BK193" s="39"/>
      <c r="BL193" s="39"/>
      <c r="BR193" s="39"/>
      <c r="BS193" s="43"/>
      <c r="BT193" s="39"/>
      <c r="BU193" s="142"/>
      <c r="BV193" s="39"/>
      <c r="BW193" s="39"/>
      <c r="BX193" s="39"/>
      <c r="BY193" s="43"/>
      <c r="GF193" s="39"/>
    </row>
    <row r="194" spans="57:188" ht="18" hidden="1" customHeight="1" x14ac:dyDescent="0.2">
      <c r="BE194" s="39"/>
      <c r="BF194" s="39"/>
      <c r="BG194" s="39"/>
      <c r="BH194" s="39"/>
      <c r="BI194" s="39"/>
      <c r="BJ194" s="39"/>
      <c r="BK194" s="39"/>
      <c r="BL194" s="39"/>
      <c r="BR194" s="39"/>
      <c r="BS194" s="43"/>
      <c r="BT194" s="39"/>
      <c r="BU194" s="142"/>
      <c r="BV194" s="39"/>
      <c r="BW194" s="39"/>
      <c r="BX194" s="39"/>
      <c r="BY194" s="43"/>
      <c r="GF194" s="39"/>
    </row>
    <row r="195" spans="57:188" ht="9.9499999999999993" hidden="1" customHeight="1" x14ac:dyDescent="0.2">
      <c r="BE195" s="39"/>
      <c r="BF195" s="39"/>
      <c r="BG195" s="39"/>
      <c r="BH195" s="39"/>
      <c r="BI195" s="39"/>
      <c r="BJ195" s="39"/>
      <c r="BK195" s="39"/>
      <c r="BL195" s="39"/>
      <c r="BR195" s="39"/>
      <c r="BS195" s="43"/>
      <c r="BT195" s="39"/>
      <c r="BU195" s="142"/>
      <c r="BV195" s="39"/>
      <c r="BW195" s="39"/>
      <c r="BX195" s="39"/>
      <c r="BY195" s="43"/>
      <c r="GF195" s="39"/>
    </row>
    <row r="196" spans="57:188" ht="9.9499999999999993" hidden="1" customHeight="1" x14ac:dyDescent="0.2">
      <c r="BE196" s="39"/>
      <c r="BF196" s="39"/>
      <c r="BG196" s="39"/>
      <c r="BH196" s="39"/>
      <c r="BI196" s="39"/>
      <c r="BJ196" s="39"/>
      <c r="BK196" s="39"/>
      <c r="BL196" s="39"/>
      <c r="BR196" s="39"/>
      <c r="BS196" s="43"/>
      <c r="BT196" s="39"/>
      <c r="BU196" s="142"/>
      <c r="BV196" s="39"/>
      <c r="BW196" s="39"/>
      <c r="BX196" s="39"/>
      <c r="BY196" s="43"/>
      <c r="GF196" s="214"/>
    </row>
    <row r="197" spans="57:188" ht="9.9499999999999993" hidden="1" customHeight="1" x14ac:dyDescent="0.2">
      <c r="GF197" s="39"/>
    </row>
    <row r="198" spans="57:188" ht="9.9499999999999993" hidden="1" customHeight="1" x14ac:dyDescent="0.2">
      <c r="GF198" s="39"/>
    </row>
    <row r="199" spans="57:188" ht="9.9499999999999993" hidden="1" customHeight="1" x14ac:dyDescent="0.2">
      <c r="GF199" s="39"/>
    </row>
    <row r="200" spans="57:188" ht="9.9499999999999993" hidden="1" customHeight="1" x14ac:dyDescent="0.2">
      <c r="GF200" s="39"/>
    </row>
    <row r="201" spans="57:188" ht="9.9499999999999993" hidden="1" customHeight="1" x14ac:dyDescent="0.2">
      <c r="GF201" s="39"/>
    </row>
    <row r="202" spans="57:188" ht="9.9499999999999993" hidden="1" customHeight="1" x14ac:dyDescent="0.2">
      <c r="GF202" s="25"/>
    </row>
    <row r="203" spans="57:188" ht="9.9499999999999993" hidden="1" customHeight="1" x14ac:dyDescent="0.2">
      <c r="GF203" s="214"/>
    </row>
    <row r="204" spans="57:188" ht="9.9499999999999993" hidden="1" customHeight="1" x14ac:dyDescent="0.2">
      <c r="GF204" s="39"/>
    </row>
    <row r="205" spans="57:188" ht="9.9499999999999993" hidden="1" customHeight="1" x14ac:dyDescent="0.2">
      <c r="GF205" s="39"/>
    </row>
    <row r="206" spans="57:188" ht="9.9499999999999993" hidden="1" customHeight="1" x14ac:dyDescent="0.2">
      <c r="GF206" s="39"/>
    </row>
    <row r="207" spans="57:188" ht="9.9499999999999993" hidden="1" customHeight="1" x14ac:dyDescent="0.2">
      <c r="GF207" s="39"/>
    </row>
    <row r="208" spans="57:188" ht="9.9499999999999993" hidden="1" customHeight="1" x14ac:dyDescent="0.2">
      <c r="GF208" s="214"/>
    </row>
    <row r="209" spans="188:188" ht="9.9499999999999993" hidden="1" customHeight="1" x14ac:dyDescent="0.2">
      <c r="GF209" s="25"/>
    </row>
    <row r="210" spans="188:188" ht="9.9499999999999993" hidden="1" customHeight="1" x14ac:dyDescent="0.2">
      <c r="GF210" s="25"/>
    </row>
    <row r="211" spans="188:188" ht="9.9499999999999993" hidden="1" customHeight="1" x14ac:dyDescent="0.2">
      <c r="GF211" s="214"/>
    </row>
    <row r="212" spans="188:188" ht="9.9499999999999993" hidden="1" customHeight="1" x14ac:dyDescent="0.2">
      <c r="GF212" s="25"/>
    </row>
    <row r="213" spans="188:188" ht="9.9499999999999993" hidden="1" customHeight="1" x14ac:dyDescent="0.2">
      <c r="GF213" s="25"/>
    </row>
    <row r="214" spans="188:188" ht="9.9499999999999993" hidden="1" customHeight="1" x14ac:dyDescent="0.2">
      <c r="GF214" s="25"/>
    </row>
    <row r="215" spans="188:188" ht="9.9499999999999993" hidden="1" customHeight="1" x14ac:dyDescent="0.2">
      <c r="GF215" s="25"/>
    </row>
    <row r="216" spans="188:188" ht="9.9499999999999993" hidden="1" customHeight="1" x14ac:dyDescent="0.2">
      <c r="GF216" s="25"/>
    </row>
    <row r="217" spans="188:188" ht="9.9499999999999993" hidden="1" customHeight="1" x14ac:dyDescent="0.2">
      <c r="GF217" s="25"/>
    </row>
    <row r="218" spans="188:188" ht="9.9499999999999993" hidden="1" customHeight="1" x14ac:dyDescent="0.2">
      <c r="GF218" s="214"/>
    </row>
    <row r="219" spans="188:188" ht="9.9499999999999993" hidden="1" customHeight="1" x14ac:dyDescent="0.2">
      <c r="GF219" s="25"/>
    </row>
    <row r="220" spans="188:188" ht="9.9499999999999993" hidden="1" customHeight="1" x14ac:dyDescent="0.2">
      <c r="GF220" s="25"/>
    </row>
    <row r="221" spans="188:188" ht="9.9499999999999993" hidden="1" customHeight="1" x14ac:dyDescent="0.2">
      <c r="GF221" s="25"/>
    </row>
    <row r="222" spans="188:188" ht="9.9499999999999993" hidden="1" customHeight="1" x14ac:dyDescent="0.2">
      <c r="GF222" s="25"/>
    </row>
    <row r="223" spans="188:188" ht="9.9499999999999993" hidden="1" customHeight="1" x14ac:dyDescent="0.2">
      <c r="GF223" s="25"/>
    </row>
    <row r="224" spans="188:188" ht="9.9499999999999993" hidden="1" customHeight="1" x14ac:dyDescent="0.2">
      <c r="GF224" s="214"/>
    </row>
    <row r="225" spans="188:188" ht="9.9499999999999993" hidden="1" customHeight="1" x14ac:dyDescent="0.2">
      <c r="GF225" s="39"/>
    </row>
    <row r="226" spans="188:188" ht="9.9499999999999993" hidden="1" customHeight="1" x14ac:dyDescent="0.2">
      <c r="GF226" s="39"/>
    </row>
    <row r="227" spans="188:188" ht="9.9499999999999993" hidden="1" customHeight="1" x14ac:dyDescent="0.2">
      <c r="GF227" s="39"/>
    </row>
    <row r="228" spans="188:188" ht="9.9499999999999993" hidden="1" customHeight="1" x14ac:dyDescent="0.2">
      <c r="GF228" s="39"/>
    </row>
    <row r="229" spans="188:188" ht="9.9499999999999993" hidden="1" customHeight="1" x14ac:dyDescent="0.2">
      <c r="GF229" s="39"/>
    </row>
    <row r="230" spans="188:188" ht="9.9499999999999993" hidden="1" customHeight="1" x14ac:dyDescent="0.2">
      <c r="GF230" s="214"/>
    </row>
    <row r="231" spans="188:188" ht="9.9499999999999993" hidden="1" customHeight="1" x14ac:dyDescent="0.2">
      <c r="GF231" s="214"/>
    </row>
    <row r="232" spans="188:188" ht="9.9499999999999993" hidden="1" customHeight="1" x14ac:dyDescent="0.2">
      <c r="GF232" s="39"/>
    </row>
    <row r="233" spans="188:188" ht="9.9499999999999993" hidden="1" customHeight="1" x14ac:dyDescent="0.2">
      <c r="GF233" s="39"/>
    </row>
    <row r="234" spans="188:188" ht="9.9499999999999993" hidden="1" customHeight="1" x14ac:dyDescent="0.2">
      <c r="GF234" s="214"/>
    </row>
    <row r="235" spans="188:188" ht="9.9499999999999993" hidden="1" customHeight="1" x14ac:dyDescent="0.2">
      <c r="GF235" s="25"/>
    </row>
    <row r="236" spans="188:188" ht="9.9499999999999993" hidden="1" customHeight="1" x14ac:dyDescent="0.2">
      <c r="GF236" s="25"/>
    </row>
    <row r="237" spans="188:188" ht="9.9499999999999993" hidden="1" customHeight="1" x14ac:dyDescent="0.2">
      <c r="GF237" s="25"/>
    </row>
    <row r="238" spans="188:188" ht="9.9499999999999993" hidden="1" customHeight="1" x14ac:dyDescent="0.2">
      <c r="GF238" s="25"/>
    </row>
    <row r="239" spans="188:188" ht="9.9499999999999993" hidden="1" customHeight="1" x14ac:dyDescent="0.2">
      <c r="GF239" s="25"/>
    </row>
  </sheetData>
  <sheetProtection password="85FB" sheet="1" objects="1" scenarios="1"/>
  <dataConsolidate/>
  <mergeCells count="23">
    <mergeCell ref="C19:D25"/>
    <mergeCell ref="J19:K19"/>
    <mergeCell ref="E21:H21"/>
    <mergeCell ref="E23:H23"/>
    <mergeCell ref="I22:K22"/>
    <mergeCell ref="E20:H20"/>
    <mergeCell ref="I20:K20"/>
    <mergeCell ref="E24:H24"/>
    <mergeCell ref="N2:Q2"/>
    <mergeCell ref="L22:S22"/>
    <mergeCell ref="L21:S21"/>
    <mergeCell ref="E22:H22"/>
    <mergeCell ref="E19:F19"/>
    <mergeCell ref="G19:H19"/>
    <mergeCell ref="L25:S25"/>
    <mergeCell ref="V23:W23"/>
    <mergeCell ref="L23:S23"/>
    <mergeCell ref="V22:W22"/>
    <mergeCell ref="V20:W20"/>
    <mergeCell ref="V21:W21"/>
    <mergeCell ref="L20:S20"/>
    <mergeCell ref="V24:W24"/>
    <mergeCell ref="L24:S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drawing r:id="rId3"/>
  <legacyDrawing r:id="rId4"/>
  <controls>
    <mc:AlternateContent xmlns:mc="http://schemas.openxmlformats.org/markup-compatibility/2006">
      <mc:Choice Requires="x14">
        <control shapeId="1102" r:id="rId5" name="CheckBox1">
          <controlPr defaultSize="0" print="0" autoLine="0" linkedCell="AP21" r:id="rId6">
            <anchor moveWithCells="1">
              <from>
                <xdr:col>25</xdr:col>
                <xdr:colOff>209550</xdr:colOff>
                <xdr:row>20</xdr:row>
                <xdr:rowOff>38100</xdr:rowOff>
              </from>
              <to>
                <xdr:col>26</xdr:col>
                <xdr:colOff>85725</xdr:colOff>
                <xdr:row>20</xdr:row>
                <xdr:rowOff>200025</xdr:rowOff>
              </to>
            </anchor>
          </controlPr>
        </control>
      </mc:Choice>
      <mc:Fallback>
        <control shapeId="1102" r:id="rId5" name="CheckBox1"/>
      </mc:Fallback>
    </mc:AlternateContent>
    <mc:AlternateContent xmlns:mc="http://schemas.openxmlformats.org/markup-compatibility/2006">
      <mc:Choice Requires="x14">
        <control shapeId="1025" r:id="rId7" name="Rullemenu 14">
          <controlPr defaultSize="0" print="0" autoLine="0" autoPict="0">
            <anchor moveWithCells="1">
              <from>
                <xdr:col>8</xdr:col>
                <xdr:colOff>9525</xdr:colOff>
                <xdr:row>20</xdr:row>
                <xdr:rowOff>9525</xdr:rowOff>
              </from>
              <to>
                <xdr:col>8</xdr:col>
                <xdr:colOff>1162050</xdr:colOff>
                <xdr:row>20</xdr:row>
                <xdr:rowOff>209550</xdr:rowOff>
              </to>
            </anchor>
          </controlPr>
        </control>
      </mc:Choice>
    </mc:AlternateContent>
    <mc:AlternateContent xmlns:mc="http://schemas.openxmlformats.org/markup-compatibility/2006">
      <mc:Choice Requires="x14">
        <control shapeId="1026" r:id="rId8" name="player 1">
          <controlPr defaultSize="0" print="0" autoLine="0" autoPict="0">
            <anchor moveWithCells="1">
              <from>
                <xdr:col>3</xdr:col>
                <xdr:colOff>9525</xdr:colOff>
                <xdr:row>2</xdr:row>
                <xdr:rowOff>9525</xdr:rowOff>
              </from>
              <to>
                <xdr:col>3</xdr:col>
                <xdr:colOff>1409700</xdr:colOff>
                <xdr:row>2</xdr:row>
                <xdr:rowOff>209550</xdr:rowOff>
              </to>
            </anchor>
          </controlPr>
        </control>
      </mc:Choice>
    </mc:AlternateContent>
    <mc:AlternateContent xmlns:mc="http://schemas.openxmlformats.org/markup-compatibility/2006">
      <mc:Choice Requires="x14">
        <control shapeId="1035" r:id="rId9" name="player 2">
          <controlPr defaultSize="0" print="0" autoLine="0" autoPict="0">
            <anchor moveWithCells="1">
              <from>
                <xdr:col>3</xdr:col>
                <xdr:colOff>9525</xdr:colOff>
                <xdr:row>3</xdr:row>
                <xdr:rowOff>9525</xdr:rowOff>
              </from>
              <to>
                <xdr:col>3</xdr:col>
                <xdr:colOff>1409700</xdr:colOff>
                <xdr:row>3</xdr:row>
                <xdr:rowOff>209550</xdr:rowOff>
              </to>
            </anchor>
          </controlPr>
        </control>
      </mc:Choice>
    </mc:AlternateContent>
    <mc:AlternateContent xmlns:mc="http://schemas.openxmlformats.org/markup-compatibility/2006">
      <mc:Choice Requires="x14">
        <control shapeId="1036" r:id="rId10" name="player 3">
          <controlPr defaultSize="0" print="0" autoLine="0" autoPict="0">
            <anchor moveWithCells="1">
              <from>
                <xdr:col>3</xdr:col>
                <xdr:colOff>9525</xdr:colOff>
                <xdr:row>4</xdr:row>
                <xdr:rowOff>9525</xdr:rowOff>
              </from>
              <to>
                <xdr:col>3</xdr:col>
                <xdr:colOff>1409700</xdr:colOff>
                <xdr:row>4</xdr:row>
                <xdr:rowOff>209550</xdr:rowOff>
              </to>
            </anchor>
          </controlPr>
        </control>
      </mc:Choice>
    </mc:AlternateContent>
    <mc:AlternateContent xmlns:mc="http://schemas.openxmlformats.org/markup-compatibility/2006">
      <mc:Choice Requires="x14">
        <control shapeId="1037" r:id="rId11" name="player 4">
          <controlPr defaultSize="0" print="0" autoLine="0" autoPict="0">
            <anchor moveWithCells="1">
              <from>
                <xdr:col>3</xdr:col>
                <xdr:colOff>9525</xdr:colOff>
                <xdr:row>5</xdr:row>
                <xdr:rowOff>9525</xdr:rowOff>
              </from>
              <to>
                <xdr:col>3</xdr:col>
                <xdr:colOff>1409700</xdr:colOff>
                <xdr:row>5</xdr:row>
                <xdr:rowOff>209550</xdr:rowOff>
              </to>
            </anchor>
          </controlPr>
        </control>
      </mc:Choice>
    </mc:AlternateContent>
    <mc:AlternateContent xmlns:mc="http://schemas.openxmlformats.org/markup-compatibility/2006">
      <mc:Choice Requires="x14">
        <control shapeId="1038" r:id="rId12" name="player 5">
          <controlPr defaultSize="0" print="0" autoLine="0" autoPict="0">
            <anchor moveWithCells="1">
              <from>
                <xdr:col>3</xdr:col>
                <xdr:colOff>9525</xdr:colOff>
                <xdr:row>6</xdr:row>
                <xdr:rowOff>9525</xdr:rowOff>
              </from>
              <to>
                <xdr:col>3</xdr:col>
                <xdr:colOff>1409700</xdr:colOff>
                <xdr:row>6</xdr:row>
                <xdr:rowOff>209550</xdr:rowOff>
              </to>
            </anchor>
          </controlPr>
        </control>
      </mc:Choice>
    </mc:AlternateContent>
    <mc:AlternateContent xmlns:mc="http://schemas.openxmlformats.org/markup-compatibility/2006">
      <mc:Choice Requires="x14">
        <control shapeId="1039" r:id="rId13" name="player 6">
          <controlPr defaultSize="0" print="0" autoLine="0" autoPict="0">
            <anchor moveWithCells="1">
              <from>
                <xdr:col>3</xdr:col>
                <xdr:colOff>9525</xdr:colOff>
                <xdr:row>7</xdr:row>
                <xdr:rowOff>9525</xdr:rowOff>
              </from>
              <to>
                <xdr:col>3</xdr:col>
                <xdr:colOff>1409700</xdr:colOff>
                <xdr:row>7</xdr:row>
                <xdr:rowOff>209550</xdr:rowOff>
              </to>
            </anchor>
          </controlPr>
        </control>
      </mc:Choice>
    </mc:AlternateContent>
    <mc:AlternateContent xmlns:mc="http://schemas.openxmlformats.org/markup-compatibility/2006">
      <mc:Choice Requires="x14">
        <control shapeId="1040" r:id="rId14" name="player 7">
          <controlPr defaultSize="0" print="0" autoLine="0" autoPict="0">
            <anchor moveWithCells="1">
              <from>
                <xdr:col>3</xdr:col>
                <xdr:colOff>9525</xdr:colOff>
                <xdr:row>8</xdr:row>
                <xdr:rowOff>9525</xdr:rowOff>
              </from>
              <to>
                <xdr:col>3</xdr:col>
                <xdr:colOff>1409700</xdr:colOff>
                <xdr:row>8</xdr:row>
                <xdr:rowOff>209550</xdr:rowOff>
              </to>
            </anchor>
          </controlPr>
        </control>
      </mc:Choice>
    </mc:AlternateContent>
    <mc:AlternateContent xmlns:mc="http://schemas.openxmlformats.org/markup-compatibility/2006">
      <mc:Choice Requires="x14">
        <control shapeId="1041" r:id="rId15" name="player 8">
          <controlPr defaultSize="0" print="0" autoLine="0" autoPict="0">
            <anchor moveWithCells="1">
              <from>
                <xdr:col>3</xdr:col>
                <xdr:colOff>9525</xdr:colOff>
                <xdr:row>9</xdr:row>
                <xdr:rowOff>9525</xdr:rowOff>
              </from>
              <to>
                <xdr:col>3</xdr:col>
                <xdr:colOff>1409700</xdr:colOff>
                <xdr:row>9</xdr:row>
                <xdr:rowOff>209550</xdr:rowOff>
              </to>
            </anchor>
          </controlPr>
        </control>
      </mc:Choice>
    </mc:AlternateContent>
    <mc:AlternateContent xmlns:mc="http://schemas.openxmlformats.org/markup-compatibility/2006">
      <mc:Choice Requires="x14">
        <control shapeId="1042" r:id="rId16" name="player 9">
          <controlPr defaultSize="0" print="0" autoLine="0" autoPict="0">
            <anchor moveWithCells="1">
              <from>
                <xdr:col>3</xdr:col>
                <xdr:colOff>9525</xdr:colOff>
                <xdr:row>10</xdr:row>
                <xdr:rowOff>9525</xdr:rowOff>
              </from>
              <to>
                <xdr:col>3</xdr:col>
                <xdr:colOff>1409700</xdr:colOff>
                <xdr:row>10</xdr:row>
                <xdr:rowOff>209550</xdr:rowOff>
              </to>
            </anchor>
          </controlPr>
        </control>
      </mc:Choice>
    </mc:AlternateContent>
    <mc:AlternateContent xmlns:mc="http://schemas.openxmlformats.org/markup-compatibility/2006">
      <mc:Choice Requires="x14">
        <control shapeId="1044" r:id="rId17" name="player 10">
          <controlPr defaultSize="0" print="0" autoLine="0" autoPict="0">
            <anchor moveWithCells="1">
              <from>
                <xdr:col>3</xdr:col>
                <xdr:colOff>9525</xdr:colOff>
                <xdr:row>11</xdr:row>
                <xdr:rowOff>9525</xdr:rowOff>
              </from>
              <to>
                <xdr:col>3</xdr:col>
                <xdr:colOff>1409700</xdr:colOff>
                <xdr:row>11</xdr:row>
                <xdr:rowOff>209550</xdr:rowOff>
              </to>
            </anchor>
          </controlPr>
        </control>
      </mc:Choice>
    </mc:AlternateContent>
    <mc:AlternateContent xmlns:mc="http://schemas.openxmlformats.org/markup-compatibility/2006">
      <mc:Choice Requires="x14">
        <control shapeId="1045" r:id="rId18" name="player 11">
          <controlPr defaultSize="0" print="0" autoLine="0" autoPict="0">
            <anchor moveWithCells="1">
              <from>
                <xdr:col>3</xdr:col>
                <xdr:colOff>9525</xdr:colOff>
                <xdr:row>12</xdr:row>
                <xdr:rowOff>9525</xdr:rowOff>
              </from>
              <to>
                <xdr:col>3</xdr:col>
                <xdr:colOff>1409700</xdr:colOff>
                <xdr:row>12</xdr:row>
                <xdr:rowOff>209550</xdr:rowOff>
              </to>
            </anchor>
          </controlPr>
        </control>
      </mc:Choice>
    </mc:AlternateContent>
    <mc:AlternateContent xmlns:mc="http://schemas.openxmlformats.org/markup-compatibility/2006">
      <mc:Choice Requires="x14">
        <control shapeId="1046" r:id="rId19" name="player 12">
          <controlPr defaultSize="0" print="0" autoLine="0" autoPict="0">
            <anchor moveWithCells="1">
              <from>
                <xdr:col>3</xdr:col>
                <xdr:colOff>9525</xdr:colOff>
                <xdr:row>13</xdr:row>
                <xdr:rowOff>9525</xdr:rowOff>
              </from>
              <to>
                <xdr:col>3</xdr:col>
                <xdr:colOff>1409700</xdr:colOff>
                <xdr:row>13</xdr:row>
                <xdr:rowOff>209550</xdr:rowOff>
              </to>
            </anchor>
          </controlPr>
        </control>
      </mc:Choice>
    </mc:AlternateContent>
    <mc:AlternateContent xmlns:mc="http://schemas.openxmlformats.org/markup-compatibility/2006">
      <mc:Choice Requires="x14">
        <control shapeId="1047" r:id="rId20" name="player 13">
          <controlPr defaultSize="0" print="0" autoLine="0" autoPict="0">
            <anchor moveWithCells="1">
              <from>
                <xdr:col>3</xdr:col>
                <xdr:colOff>9525</xdr:colOff>
                <xdr:row>14</xdr:row>
                <xdr:rowOff>9525</xdr:rowOff>
              </from>
              <to>
                <xdr:col>3</xdr:col>
                <xdr:colOff>1409700</xdr:colOff>
                <xdr:row>14</xdr:row>
                <xdr:rowOff>209550</xdr:rowOff>
              </to>
            </anchor>
          </controlPr>
        </control>
      </mc:Choice>
    </mc:AlternateContent>
    <mc:AlternateContent xmlns:mc="http://schemas.openxmlformats.org/markup-compatibility/2006">
      <mc:Choice Requires="x14">
        <control shapeId="1048" r:id="rId21" name="player 14">
          <controlPr defaultSize="0" print="0" autoLine="0" autoPict="0">
            <anchor moveWithCells="1">
              <from>
                <xdr:col>3</xdr:col>
                <xdr:colOff>9525</xdr:colOff>
                <xdr:row>15</xdr:row>
                <xdr:rowOff>9525</xdr:rowOff>
              </from>
              <to>
                <xdr:col>3</xdr:col>
                <xdr:colOff>1409700</xdr:colOff>
                <xdr:row>15</xdr:row>
                <xdr:rowOff>209550</xdr:rowOff>
              </to>
            </anchor>
          </controlPr>
        </control>
      </mc:Choice>
    </mc:AlternateContent>
    <mc:AlternateContent xmlns:mc="http://schemas.openxmlformats.org/markup-compatibility/2006">
      <mc:Choice Requires="x14">
        <control shapeId="1049" r:id="rId22" name="player 15">
          <controlPr defaultSize="0" print="0" autoLine="0" autoPict="0">
            <anchor moveWithCells="1">
              <from>
                <xdr:col>3</xdr:col>
                <xdr:colOff>9525</xdr:colOff>
                <xdr:row>16</xdr:row>
                <xdr:rowOff>9525</xdr:rowOff>
              </from>
              <to>
                <xdr:col>3</xdr:col>
                <xdr:colOff>1409700</xdr:colOff>
                <xdr:row>16</xdr:row>
                <xdr:rowOff>209550</xdr:rowOff>
              </to>
            </anchor>
          </controlPr>
        </control>
      </mc:Choice>
    </mc:AlternateContent>
    <mc:AlternateContent xmlns:mc="http://schemas.openxmlformats.org/markup-compatibility/2006">
      <mc:Choice Requires="x14">
        <control shapeId="1050" r:id="rId23" name="player 16">
          <controlPr defaultSize="0" print="0" autoLine="0" autoPict="0">
            <anchor moveWithCells="1">
              <from>
                <xdr:col>3</xdr:col>
                <xdr:colOff>9525</xdr:colOff>
                <xdr:row>17</xdr:row>
                <xdr:rowOff>9525</xdr:rowOff>
              </from>
              <to>
                <xdr:col>3</xdr:col>
                <xdr:colOff>1409700</xdr:colOff>
                <xdr:row>17</xdr:row>
                <xdr:rowOff>209550</xdr:rowOff>
              </to>
            </anchor>
          </controlPr>
        </control>
      </mc:Choice>
    </mc:AlternateContent>
    <mc:AlternateContent xmlns:mc="http://schemas.openxmlformats.org/markup-compatibility/2006">
      <mc:Choice Requires="x14">
        <control shapeId="1115" r:id="rId24" name="Drop Down 91">
          <controlPr defaultSize="0" autoLine="0" autoPict="0">
            <anchor moveWithCells="1">
              <from>
                <xdr:col>27</xdr:col>
                <xdr:colOff>0</xdr:colOff>
                <xdr:row>16</xdr:row>
                <xdr:rowOff>9525</xdr:rowOff>
              </from>
              <to>
                <xdr:col>28</xdr:col>
                <xdr:colOff>0</xdr:colOff>
                <xdr:row>16</xdr:row>
                <xdr:rowOff>209550</xdr:rowOff>
              </to>
            </anchor>
          </controlPr>
        </control>
      </mc:Choice>
    </mc:AlternateContent>
    <mc:AlternateContent xmlns:mc="http://schemas.openxmlformats.org/markup-compatibility/2006">
      <mc:Choice Requires="x14">
        <control shapeId="1116" r:id="rId25" name="Drop Down 92">
          <controlPr defaultSize="0" autoLine="0" autoPict="0">
            <anchor moveWithCells="1">
              <from>
                <xdr:col>28</xdr:col>
                <xdr:colOff>0</xdr:colOff>
                <xdr:row>16</xdr:row>
                <xdr:rowOff>9525</xdr:rowOff>
              </from>
              <to>
                <xdr:col>29</xdr:col>
                <xdr:colOff>0</xdr:colOff>
                <xdr:row>16</xdr:row>
                <xdr:rowOff>209550</xdr:rowOff>
              </to>
            </anchor>
          </controlPr>
        </control>
      </mc:Choice>
    </mc:AlternateContent>
    <mc:AlternateContent xmlns:mc="http://schemas.openxmlformats.org/markup-compatibility/2006">
      <mc:Choice Requires="x14">
        <control shapeId="1117" r:id="rId26" name="Drop Down 93">
          <controlPr defaultSize="0" autoLine="0" autoPict="0">
            <anchor moveWithCells="1">
              <from>
                <xdr:col>29</xdr:col>
                <xdr:colOff>0</xdr:colOff>
                <xdr:row>16</xdr:row>
                <xdr:rowOff>9525</xdr:rowOff>
              </from>
              <to>
                <xdr:col>30</xdr:col>
                <xdr:colOff>0</xdr:colOff>
                <xdr:row>16</xdr:row>
                <xdr:rowOff>209550</xdr:rowOff>
              </to>
            </anchor>
          </controlPr>
        </control>
      </mc:Choice>
    </mc:AlternateContent>
    <mc:AlternateContent xmlns:mc="http://schemas.openxmlformats.org/markup-compatibility/2006">
      <mc:Choice Requires="x14">
        <control shapeId="1118" r:id="rId27" name="Drop Down 94">
          <controlPr defaultSize="0" autoLine="0" autoPict="0">
            <anchor moveWithCells="1">
              <from>
                <xdr:col>30</xdr:col>
                <xdr:colOff>0</xdr:colOff>
                <xdr:row>16</xdr:row>
                <xdr:rowOff>9525</xdr:rowOff>
              </from>
              <to>
                <xdr:col>31</xdr:col>
                <xdr:colOff>0</xdr:colOff>
                <xdr:row>16</xdr:row>
                <xdr:rowOff>209550</xdr:rowOff>
              </to>
            </anchor>
          </controlPr>
        </control>
      </mc:Choice>
    </mc:AlternateContent>
    <mc:AlternateContent xmlns:mc="http://schemas.openxmlformats.org/markup-compatibility/2006">
      <mc:Choice Requires="x14">
        <control shapeId="1119" r:id="rId28" name="Drop Down 95">
          <controlPr defaultSize="0" autoLine="0" autoPict="0">
            <anchor moveWithCells="1">
              <from>
                <xdr:col>31</xdr:col>
                <xdr:colOff>0</xdr:colOff>
                <xdr:row>16</xdr:row>
                <xdr:rowOff>9525</xdr:rowOff>
              </from>
              <to>
                <xdr:col>32</xdr:col>
                <xdr:colOff>0</xdr:colOff>
                <xdr:row>16</xdr:row>
                <xdr:rowOff>209550</xdr:rowOff>
              </to>
            </anchor>
          </controlPr>
        </control>
      </mc:Choice>
    </mc:AlternateContent>
    <mc:AlternateContent xmlns:mc="http://schemas.openxmlformats.org/markup-compatibility/2006">
      <mc:Choice Requires="x14">
        <control shapeId="1120" r:id="rId29" name="Drop Down 96">
          <controlPr defaultSize="0" autoLine="0" autoPict="0">
            <anchor moveWithCells="1">
              <from>
                <xdr:col>32</xdr:col>
                <xdr:colOff>0</xdr:colOff>
                <xdr:row>16</xdr:row>
                <xdr:rowOff>9525</xdr:rowOff>
              </from>
              <to>
                <xdr:col>33</xdr:col>
                <xdr:colOff>0</xdr:colOff>
                <xdr:row>16</xdr:row>
                <xdr:rowOff>209550</xdr:rowOff>
              </to>
            </anchor>
          </controlPr>
        </control>
      </mc:Choice>
    </mc:AlternateContent>
    <mc:AlternateContent xmlns:mc="http://schemas.openxmlformats.org/markup-compatibility/2006">
      <mc:Choice Requires="x14">
        <control shapeId="1121" r:id="rId30" name="Drop Down 97">
          <controlPr defaultSize="0" autoLine="0" autoPict="0">
            <anchor moveWithCells="1">
              <from>
                <xdr:col>27</xdr:col>
                <xdr:colOff>0</xdr:colOff>
                <xdr:row>17</xdr:row>
                <xdr:rowOff>9525</xdr:rowOff>
              </from>
              <to>
                <xdr:col>28</xdr:col>
                <xdr:colOff>0</xdr:colOff>
                <xdr:row>17</xdr:row>
                <xdr:rowOff>209550</xdr:rowOff>
              </to>
            </anchor>
          </controlPr>
        </control>
      </mc:Choice>
    </mc:AlternateContent>
    <mc:AlternateContent xmlns:mc="http://schemas.openxmlformats.org/markup-compatibility/2006">
      <mc:Choice Requires="x14">
        <control shapeId="1122" r:id="rId31" name="Drop Down 98">
          <controlPr defaultSize="0" autoLine="0" autoPict="0">
            <anchor moveWithCells="1">
              <from>
                <xdr:col>28</xdr:col>
                <xdr:colOff>0</xdr:colOff>
                <xdr:row>17</xdr:row>
                <xdr:rowOff>9525</xdr:rowOff>
              </from>
              <to>
                <xdr:col>29</xdr:col>
                <xdr:colOff>0</xdr:colOff>
                <xdr:row>17</xdr:row>
                <xdr:rowOff>209550</xdr:rowOff>
              </to>
            </anchor>
          </controlPr>
        </control>
      </mc:Choice>
    </mc:AlternateContent>
    <mc:AlternateContent xmlns:mc="http://schemas.openxmlformats.org/markup-compatibility/2006">
      <mc:Choice Requires="x14">
        <control shapeId="1123" r:id="rId32" name="Drop Down 99">
          <controlPr defaultSize="0" autoLine="0" autoPict="0">
            <anchor moveWithCells="1">
              <from>
                <xdr:col>29</xdr:col>
                <xdr:colOff>0</xdr:colOff>
                <xdr:row>17</xdr:row>
                <xdr:rowOff>9525</xdr:rowOff>
              </from>
              <to>
                <xdr:col>30</xdr:col>
                <xdr:colOff>0</xdr:colOff>
                <xdr:row>17</xdr:row>
                <xdr:rowOff>209550</xdr:rowOff>
              </to>
            </anchor>
          </controlPr>
        </control>
      </mc:Choice>
    </mc:AlternateContent>
    <mc:AlternateContent xmlns:mc="http://schemas.openxmlformats.org/markup-compatibility/2006">
      <mc:Choice Requires="x14">
        <control shapeId="1124" r:id="rId33" name="Drop Down 100">
          <controlPr defaultSize="0" autoLine="0" autoPict="0">
            <anchor moveWithCells="1">
              <from>
                <xdr:col>30</xdr:col>
                <xdr:colOff>0</xdr:colOff>
                <xdr:row>17</xdr:row>
                <xdr:rowOff>9525</xdr:rowOff>
              </from>
              <to>
                <xdr:col>31</xdr:col>
                <xdr:colOff>0</xdr:colOff>
                <xdr:row>17</xdr:row>
                <xdr:rowOff>209550</xdr:rowOff>
              </to>
            </anchor>
          </controlPr>
        </control>
      </mc:Choice>
    </mc:AlternateContent>
    <mc:AlternateContent xmlns:mc="http://schemas.openxmlformats.org/markup-compatibility/2006">
      <mc:Choice Requires="x14">
        <control shapeId="1125" r:id="rId34" name="Drop Down 101">
          <controlPr defaultSize="0" autoLine="0" autoPict="0">
            <anchor moveWithCells="1">
              <from>
                <xdr:col>31</xdr:col>
                <xdr:colOff>0</xdr:colOff>
                <xdr:row>17</xdr:row>
                <xdr:rowOff>9525</xdr:rowOff>
              </from>
              <to>
                <xdr:col>32</xdr:col>
                <xdr:colOff>0</xdr:colOff>
                <xdr:row>17</xdr:row>
                <xdr:rowOff>209550</xdr:rowOff>
              </to>
            </anchor>
          </controlPr>
        </control>
      </mc:Choice>
    </mc:AlternateContent>
    <mc:AlternateContent xmlns:mc="http://schemas.openxmlformats.org/markup-compatibility/2006">
      <mc:Choice Requires="x14">
        <control shapeId="1126" r:id="rId35" name="Drop Down 102">
          <controlPr defaultSize="0" autoLine="0" autoPict="0">
            <anchor moveWithCells="1">
              <from>
                <xdr:col>32</xdr:col>
                <xdr:colOff>0</xdr:colOff>
                <xdr:row>17</xdr:row>
                <xdr:rowOff>9525</xdr:rowOff>
              </from>
              <to>
                <xdr:col>33</xdr:col>
                <xdr:colOff>0</xdr:colOff>
                <xdr:row>17</xdr:row>
                <xdr:rowOff>209550</xdr:rowOff>
              </to>
            </anchor>
          </controlPr>
        </control>
      </mc:Choice>
    </mc:AlternateContent>
    <mc:AlternateContent xmlns:mc="http://schemas.openxmlformats.org/markup-compatibility/2006">
      <mc:Choice Requires="x14">
        <control shapeId="1127" r:id="rId36" name="Drop Down 103">
          <controlPr defaultSize="0" autoLine="0" autoPict="0">
            <anchor moveWithCells="1">
              <from>
                <xdr:col>27</xdr:col>
                <xdr:colOff>0</xdr:colOff>
                <xdr:row>15</xdr:row>
                <xdr:rowOff>9525</xdr:rowOff>
              </from>
              <to>
                <xdr:col>28</xdr:col>
                <xdr:colOff>0</xdr:colOff>
                <xdr:row>15</xdr:row>
                <xdr:rowOff>209550</xdr:rowOff>
              </to>
            </anchor>
          </controlPr>
        </control>
      </mc:Choice>
    </mc:AlternateContent>
    <mc:AlternateContent xmlns:mc="http://schemas.openxmlformats.org/markup-compatibility/2006">
      <mc:Choice Requires="x14">
        <control shapeId="1128" r:id="rId37" name="Drop Down 104">
          <controlPr defaultSize="0" autoLine="0" autoPict="0">
            <anchor moveWithCells="1">
              <from>
                <xdr:col>27</xdr:col>
                <xdr:colOff>0</xdr:colOff>
                <xdr:row>14</xdr:row>
                <xdr:rowOff>9525</xdr:rowOff>
              </from>
              <to>
                <xdr:col>28</xdr:col>
                <xdr:colOff>0</xdr:colOff>
                <xdr:row>14</xdr:row>
                <xdr:rowOff>209550</xdr:rowOff>
              </to>
            </anchor>
          </controlPr>
        </control>
      </mc:Choice>
    </mc:AlternateContent>
    <mc:AlternateContent xmlns:mc="http://schemas.openxmlformats.org/markup-compatibility/2006">
      <mc:Choice Requires="x14">
        <control shapeId="1129" r:id="rId38" name="Drop Down 105">
          <controlPr defaultSize="0" autoLine="0" autoPict="0">
            <anchor moveWithCells="1">
              <from>
                <xdr:col>27</xdr:col>
                <xdr:colOff>0</xdr:colOff>
                <xdr:row>13</xdr:row>
                <xdr:rowOff>9525</xdr:rowOff>
              </from>
              <to>
                <xdr:col>28</xdr:col>
                <xdr:colOff>0</xdr:colOff>
                <xdr:row>13</xdr:row>
                <xdr:rowOff>209550</xdr:rowOff>
              </to>
            </anchor>
          </controlPr>
        </control>
      </mc:Choice>
    </mc:AlternateContent>
    <mc:AlternateContent xmlns:mc="http://schemas.openxmlformats.org/markup-compatibility/2006">
      <mc:Choice Requires="x14">
        <control shapeId="1130" r:id="rId39" name="Drop Down 106">
          <controlPr defaultSize="0" autoLine="0" autoPict="0">
            <anchor moveWithCells="1">
              <from>
                <xdr:col>27</xdr:col>
                <xdr:colOff>0</xdr:colOff>
                <xdr:row>12</xdr:row>
                <xdr:rowOff>9525</xdr:rowOff>
              </from>
              <to>
                <xdr:col>28</xdr:col>
                <xdr:colOff>0</xdr:colOff>
                <xdr:row>12</xdr:row>
                <xdr:rowOff>209550</xdr:rowOff>
              </to>
            </anchor>
          </controlPr>
        </control>
      </mc:Choice>
    </mc:AlternateContent>
    <mc:AlternateContent xmlns:mc="http://schemas.openxmlformats.org/markup-compatibility/2006">
      <mc:Choice Requires="x14">
        <control shapeId="1131" r:id="rId40" name="Drop Down 107">
          <controlPr defaultSize="0" autoLine="0" autoPict="0">
            <anchor moveWithCells="1">
              <from>
                <xdr:col>27</xdr:col>
                <xdr:colOff>0</xdr:colOff>
                <xdr:row>11</xdr:row>
                <xdr:rowOff>9525</xdr:rowOff>
              </from>
              <to>
                <xdr:col>28</xdr:col>
                <xdr:colOff>0</xdr:colOff>
                <xdr:row>11</xdr:row>
                <xdr:rowOff>209550</xdr:rowOff>
              </to>
            </anchor>
          </controlPr>
        </control>
      </mc:Choice>
    </mc:AlternateContent>
    <mc:AlternateContent xmlns:mc="http://schemas.openxmlformats.org/markup-compatibility/2006">
      <mc:Choice Requires="x14">
        <control shapeId="1132" r:id="rId41" name="Drop Down 108">
          <controlPr defaultSize="0" autoLine="0" autoPict="0">
            <anchor moveWithCells="1">
              <from>
                <xdr:col>27</xdr:col>
                <xdr:colOff>0</xdr:colOff>
                <xdr:row>10</xdr:row>
                <xdr:rowOff>9525</xdr:rowOff>
              </from>
              <to>
                <xdr:col>28</xdr:col>
                <xdr:colOff>0</xdr:colOff>
                <xdr:row>10</xdr:row>
                <xdr:rowOff>209550</xdr:rowOff>
              </to>
            </anchor>
          </controlPr>
        </control>
      </mc:Choice>
    </mc:AlternateContent>
    <mc:AlternateContent xmlns:mc="http://schemas.openxmlformats.org/markup-compatibility/2006">
      <mc:Choice Requires="x14">
        <control shapeId="1133" r:id="rId42" name="Drop Down 109">
          <controlPr defaultSize="0" autoLine="0" autoPict="0">
            <anchor moveWithCells="1">
              <from>
                <xdr:col>27</xdr:col>
                <xdr:colOff>0</xdr:colOff>
                <xdr:row>9</xdr:row>
                <xdr:rowOff>9525</xdr:rowOff>
              </from>
              <to>
                <xdr:col>28</xdr:col>
                <xdr:colOff>0</xdr:colOff>
                <xdr:row>9</xdr:row>
                <xdr:rowOff>209550</xdr:rowOff>
              </to>
            </anchor>
          </controlPr>
        </control>
      </mc:Choice>
    </mc:AlternateContent>
    <mc:AlternateContent xmlns:mc="http://schemas.openxmlformats.org/markup-compatibility/2006">
      <mc:Choice Requires="x14">
        <control shapeId="1134" r:id="rId43" name="Drop Down 110">
          <controlPr defaultSize="0" autoLine="0" autoPict="0">
            <anchor moveWithCells="1">
              <from>
                <xdr:col>27</xdr:col>
                <xdr:colOff>0</xdr:colOff>
                <xdr:row>8</xdr:row>
                <xdr:rowOff>9525</xdr:rowOff>
              </from>
              <to>
                <xdr:col>28</xdr:col>
                <xdr:colOff>0</xdr:colOff>
                <xdr:row>8</xdr:row>
                <xdr:rowOff>209550</xdr:rowOff>
              </to>
            </anchor>
          </controlPr>
        </control>
      </mc:Choice>
    </mc:AlternateContent>
    <mc:AlternateContent xmlns:mc="http://schemas.openxmlformats.org/markup-compatibility/2006">
      <mc:Choice Requires="x14">
        <control shapeId="1135" r:id="rId44" name="Drop Down 111">
          <controlPr defaultSize="0" autoLine="0" autoPict="0">
            <anchor moveWithCells="1">
              <from>
                <xdr:col>27</xdr:col>
                <xdr:colOff>0</xdr:colOff>
                <xdr:row>7</xdr:row>
                <xdr:rowOff>9525</xdr:rowOff>
              </from>
              <to>
                <xdr:col>28</xdr:col>
                <xdr:colOff>0</xdr:colOff>
                <xdr:row>7</xdr:row>
                <xdr:rowOff>209550</xdr:rowOff>
              </to>
            </anchor>
          </controlPr>
        </control>
      </mc:Choice>
    </mc:AlternateContent>
    <mc:AlternateContent xmlns:mc="http://schemas.openxmlformats.org/markup-compatibility/2006">
      <mc:Choice Requires="x14">
        <control shapeId="1136" r:id="rId45" name="Drop Down 112">
          <controlPr defaultSize="0" autoLine="0" autoPict="0">
            <anchor moveWithCells="1">
              <from>
                <xdr:col>27</xdr:col>
                <xdr:colOff>0</xdr:colOff>
                <xdr:row>6</xdr:row>
                <xdr:rowOff>9525</xdr:rowOff>
              </from>
              <to>
                <xdr:col>28</xdr:col>
                <xdr:colOff>0</xdr:colOff>
                <xdr:row>6</xdr:row>
                <xdr:rowOff>209550</xdr:rowOff>
              </to>
            </anchor>
          </controlPr>
        </control>
      </mc:Choice>
    </mc:AlternateContent>
    <mc:AlternateContent xmlns:mc="http://schemas.openxmlformats.org/markup-compatibility/2006">
      <mc:Choice Requires="x14">
        <control shapeId="1137" r:id="rId46" name="Drop Down 113">
          <controlPr defaultSize="0" autoLine="0" autoPict="0">
            <anchor moveWithCells="1">
              <from>
                <xdr:col>27</xdr:col>
                <xdr:colOff>0</xdr:colOff>
                <xdr:row>5</xdr:row>
                <xdr:rowOff>9525</xdr:rowOff>
              </from>
              <to>
                <xdr:col>28</xdr:col>
                <xdr:colOff>0</xdr:colOff>
                <xdr:row>5</xdr:row>
                <xdr:rowOff>209550</xdr:rowOff>
              </to>
            </anchor>
          </controlPr>
        </control>
      </mc:Choice>
    </mc:AlternateContent>
    <mc:AlternateContent xmlns:mc="http://schemas.openxmlformats.org/markup-compatibility/2006">
      <mc:Choice Requires="x14">
        <control shapeId="1138" r:id="rId47" name="Drop Down 114">
          <controlPr defaultSize="0" autoLine="0" autoPict="0">
            <anchor moveWithCells="1">
              <from>
                <xdr:col>27</xdr:col>
                <xdr:colOff>0</xdr:colOff>
                <xdr:row>4</xdr:row>
                <xdr:rowOff>9525</xdr:rowOff>
              </from>
              <to>
                <xdr:col>28</xdr:col>
                <xdr:colOff>0</xdr:colOff>
                <xdr:row>4</xdr:row>
                <xdr:rowOff>209550</xdr:rowOff>
              </to>
            </anchor>
          </controlPr>
        </control>
      </mc:Choice>
    </mc:AlternateContent>
    <mc:AlternateContent xmlns:mc="http://schemas.openxmlformats.org/markup-compatibility/2006">
      <mc:Choice Requires="x14">
        <control shapeId="1139" r:id="rId48" name="Drop Down 115">
          <controlPr defaultSize="0" autoLine="0" autoPict="0">
            <anchor moveWithCells="1">
              <from>
                <xdr:col>27</xdr:col>
                <xdr:colOff>0</xdr:colOff>
                <xdr:row>3</xdr:row>
                <xdr:rowOff>9525</xdr:rowOff>
              </from>
              <to>
                <xdr:col>28</xdr:col>
                <xdr:colOff>0</xdr:colOff>
                <xdr:row>3</xdr:row>
                <xdr:rowOff>209550</xdr:rowOff>
              </to>
            </anchor>
          </controlPr>
        </control>
      </mc:Choice>
    </mc:AlternateContent>
    <mc:AlternateContent xmlns:mc="http://schemas.openxmlformats.org/markup-compatibility/2006">
      <mc:Choice Requires="x14">
        <control shapeId="1140" r:id="rId49" name="Drop Down 116">
          <controlPr defaultSize="0" autoLine="0" autoPict="0">
            <anchor moveWithCells="1">
              <from>
                <xdr:col>27</xdr:col>
                <xdr:colOff>0</xdr:colOff>
                <xdr:row>2</xdr:row>
                <xdr:rowOff>9525</xdr:rowOff>
              </from>
              <to>
                <xdr:col>28</xdr:col>
                <xdr:colOff>0</xdr:colOff>
                <xdr:row>2</xdr:row>
                <xdr:rowOff>209550</xdr:rowOff>
              </to>
            </anchor>
          </controlPr>
        </control>
      </mc:Choice>
    </mc:AlternateContent>
    <mc:AlternateContent xmlns:mc="http://schemas.openxmlformats.org/markup-compatibility/2006">
      <mc:Choice Requires="x14">
        <control shapeId="1141" r:id="rId50" name="Drop Down 117">
          <controlPr defaultSize="0" autoLine="0" autoPict="0">
            <anchor moveWithCells="1">
              <from>
                <xdr:col>28</xdr:col>
                <xdr:colOff>0</xdr:colOff>
                <xdr:row>15</xdr:row>
                <xdr:rowOff>9525</xdr:rowOff>
              </from>
              <to>
                <xdr:col>29</xdr:col>
                <xdr:colOff>0</xdr:colOff>
                <xdr:row>15</xdr:row>
                <xdr:rowOff>209550</xdr:rowOff>
              </to>
            </anchor>
          </controlPr>
        </control>
      </mc:Choice>
    </mc:AlternateContent>
    <mc:AlternateContent xmlns:mc="http://schemas.openxmlformats.org/markup-compatibility/2006">
      <mc:Choice Requires="x14">
        <control shapeId="1142" r:id="rId51" name="Drop Down 118">
          <controlPr defaultSize="0" autoLine="0" autoPict="0">
            <anchor moveWithCells="1">
              <from>
                <xdr:col>28</xdr:col>
                <xdr:colOff>0</xdr:colOff>
                <xdr:row>14</xdr:row>
                <xdr:rowOff>9525</xdr:rowOff>
              </from>
              <to>
                <xdr:col>29</xdr:col>
                <xdr:colOff>0</xdr:colOff>
                <xdr:row>14</xdr:row>
                <xdr:rowOff>209550</xdr:rowOff>
              </to>
            </anchor>
          </controlPr>
        </control>
      </mc:Choice>
    </mc:AlternateContent>
    <mc:AlternateContent xmlns:mc="http://schemas.openxmlformats.org/markup-compatibility/2006">
      <mc:Choice Requires="x14">
        <control shapeId="1143" r:id="rId52" name="Drop Down 119">
          <controlPr defaultSize="0" autoLine="0" autoPict="0">
            <anchor moveWithCells="1">
              <from>
                <xdr:col>28</xdr:col>
                <xdr:colOff>0</xdr:colOff>
                <xdr:row>13</xdr:row>
                <xdr:rowOff>9525</xdr:rowOff>
              </from>
              <to>
                <xdr:col>29</xdr:col>
                <xdr:colOff>0</xdr:colOff>
                <xdr:row>13</xdr:row>
                <xdr:rowOff>209550</xdr:rowOff>
              </to>
            </anchor>
          </controlPr>
        </control>
      </mc:Choice>
    </mc:AlternateContent>
    <mc:AlternateContent xmlns:mc="http://schemas.openxmlformats.org/markup-compatibility/2006">
      <mc:Choice Requires="x14">
        <control shapeId="1144" r:id="rId53" name="Drop Down 120">
          <controlPr defaultSize="0" autoLine="0" autoPict="0">
            <anchor moveWithCells="1">
              <from>
                <xdr:col>28</xdr:col>
                <xdr:colOff>0</xdr:colOff>
                <xdr:row>12</xdr:row>
                <xdr:rowOff>9525</xdr:rowOff>
              </from>
              <to>
                <xdr:col>29</xdr:col>
                <xdr:colOff>0</xdr:colOff>
                <xdr:row>12</xdr:row>
                <xdr:rowOff>209550</xdr:rowOff>
              </to>
            </anchor>
          </controlPr>
        </control>
      </mc:Choice>
    </mc:AlternateContent>
    <mc:AlternateContent xmlns:mc="http://schemas.openxmlformats.org/markup-compatibility/2006">
      <mc:Choice Requires="x14">
        <control shapeId="1145" r:id="rId54" name="Drop Down 121">
          <controlPr defaultSize="0" autoLine="0" autoPict="0">
            <anchor moveWithCells="1">
              <from>
                <xdr:col>28</xdr:col>
                <xdr:colOff>0</xdr:colOff>
                <xdr:row>11</xdr:row>
                <xdr:rowOff>9525</xdr:rowOff>
              </from>
              <to>
                <xdr:col>29</xdr:col>
                <xdr:colOff>0</xdr:colOff>
                <xdr:row>11</xdr:row>
                <xdr:rowOff>209550</xdr:rowOff>
              </to>
            </anchor>
          </controlPr>
        </control>
      </mc:Choice>
    </mc:AlternateContent>
    <mc:AlternateContent xmlns:mc="http://schemas.openxmlformats.org/markup-compatibility/2006">
      <mc:Choice Requires="x14">
        <control shapeId="1146" r:id="rId55" name="Drop Down 122">
          <controlPr defaultSize="0" autoLine="0" autoPict="0">
            <anchor moveWithCells="1">
              <from>
                <xdr:col>28</xdr:col>
                <xdr:colOff>0</xdr:colOff>
                <xdr:row>10</xdr:row>
                <xdr:rowOff>9525</xdr:rowOff>
              </from>
              <to>
                <xdr:col>29</xdr:col>
                <xdr:colOff>0</xdr:colOff>
                <xdr:row>10</xdr:row>
                <xdr:rowOff>209550</xdr:rowOff>
              </to>
            </anchor>
          </controlPr>
        </control>
      </mc:Choice>
    </mc:AlternateContent>
    <mc:AlternateContent xmlns:mc="http://schemas.openxmlformats.org/markup-compatibility/2006">
      <mc:Choice Requires="x14">
        <control shapeId="1147" r:id="rId56" name="Drop Down 123">
          <controlPr defaultSize="0" autoLine="0" autoPict="0">
            <anchor moveWithCells="1">
              <from>
                <xdr:col>28</xdr:col>
                <xdr:colOff>0</xdr:colOff>
                <xdr:row>9</xdr:row>
                <xdr:rowOff>9525</xdr:rowOff>
              </from>
              <to>
                <xdr:col>29</xdr:col>
                <xdr:colOff>0</xdr:colOff>
                <xdr:row>9</xdr:row>
                <xdr:rowOff>209550</xdr:rowOff>
              </to>
            </anchor>
          </controlPr>
        </control>
      </mc:Choice>
    </mc:AlternateContent>
    <mc:AlternateContent xmlns:mc="http://schemas.openxmlformats.org/markup-compatibility/2006">
      <mc:Choice Requires="x14">
        <control shapeId="1148" r:id="rId57" name="Drop Down 124">
          <controlPr defaultSize="0" autoLine="0" autoPict="0">
            <anchor moveWithCells="1">
              <from>
                <xdr:col>28</xdr:col>
                <xdr:colOff>0</xdr:colOff>
                <xdr:row>8</xdr:row>
                <xdr:rowOff>9525</xdr:rowOff>
              </from>
              <to>
                <xdr:col>29</xdr:col>
                <xdr:colOff>0</xdr:colOff>
                <xdr:row>8</xdr:row>
                <xdr:rowOff>209550</xdr:rowOff>
              </to>
            </anchor>
          </controlPr>
        </control>
      </mc:Choice>
    </mc:AlternateContent>
    <mc:AlternateContent xmlns:mc="http://schemas.openxmlformats.org/markup-compatibility/2006">
      <mc:Choice Requires="x14">
        <control shapeId="1149" r:id="rId58" name="Drop Down 125">
          <controlPr defaultSize="0" autoLine="0" autoPict="0">
            <anchor moveWithCells="1">
              <from>
                <xdr:col>28</xdr:col>
                <xdr:colOff>0</xdr:colOff>
                <xdr:row>7</xdr:row>
                <xdr:rowOff>9525</xdr:rowOff>
              </from>
              <to>
                <xdr:col>29</xdr:col>
                <xdr:colOff>0</xdr:colOff>
                <xdr:row>7</xdr:row>
                <xdr:rowOff>209550</xdr:rowOff>
              </to>
            </anchor>
          </controlPr>
        </control>
      </mc:Choice>
    </mc:AlternateContent>
    <mc:AlternateContent xmlns:mc="http://schemas.openxmlformats.org/markup-compatibility/2006">
      <mc:Choice Requires="x14">
        <control shapeId="1150" r:id="rId59" name="Drop Down 126">
          <controlPr defaultSize="0" autoLine="0" autoPict="0">
            <anchor moveWithCells="1">
              <from>
                <xdr:col>28</xdr:col>
                <xdr:colOff>0</xdr:colOff>
                <xdr:row>6</xdr:row>
                <xdr:rowOff>9525</xdr:rowOff>
              </from>
              <to>
                <xdr:col>29</xdr:col>
                <xdr:colOff>0</xdr:colOff>
                <xdr:row>6</xdr:row>
                <xdr:rowOff>209550</xdr:rowOff>
              </to>
            </anchor>
          </controlPr>
        </control>
      </mc:Choice>
    </mc:AlternateContent>
    <mc:AlternateContent xmlns:mc="http://schemas.openxmlformats.org/markup-compatibility/2006">
      <mc:Choice Requires="x14">
        <control shapeId="1151" r:id="rId60" name="Drop Down 127">
          <controlPr defaultSize="0" autoLine="0" autoPict="0">
            <anchor moveWithCells="1">
              <from>
                <xdr:col>28</xdr:col>
                <xdr:colOff>0</xdr:colOff>
                <xdr:row>5</xdr:row>
                <xdr:rowOff>9525</xdr:rowOff>
              </from>
              <to>
                <xdr:col>29</xdr:col>
                <xdr:colOff>0</xdr:colOff>
                <xdr:row>5</xdr:row>
                <xdr:rowOff>209550</xdr:rowOff>
              </to>
            </anchor>
          </controlPr>
        </control>
      </mc:Choice>
    </mc:AlternateContent>
    <mc:AlternateContent xmlns:mc="http://schemas.openxmlformats.org/markup-compatibility/2006">
      <mc:Choice Requires="x14">
        <control shapeId="1152" r:id="rId61" name="Drop Down 128">
          <controlPr defaultSize="0" autoLine="0" autoPict="0">
            <anchor moveWithCells="1">
              <from>
                <xdr:col>28</xdr:col>
                <xdr:colOff>0</xdr:colOff>
                <xdr:row>4</xdr:row>
                <xdr:rowOff>9525</xdr:rowOff>
              </from>
              <to>
                <xdr:col>29</xdr:col>
                <xdr:colOff>0</xdr:colOff>
                <xdr:row>4</xdr:row>
                <xdr:rowOff>209550</xdr:rowOff>
              </to>
            </anchor>
          </controlPr>
        </control>
      </mc:Choice>
    </mc:AlternateContent>
    <mc:AlternateContent xmlns:mc="http://schemas.openxmlformats.org/markup-compatibility/2006">
      <mc:Choice Requires="x14">
        <control shapeId="1153" r:id="rId62" name="Drop Down 129">
          <controlPr defaultSize="0" autoLine="0" autoPict="0">
            <anchor moveWithCells="1">
              <from>
                <xdr:col>28</xdr:col>
                <xdr:colOff>0</xdr:colOff>
                <xdr:row>3</xdr:row>
                <xdr:rowOff>9525</xdr:rowOff>
              </from>
              <to>
                <xdr:col>29</xdr:col>
                <xdr:colOff>0</xdr:colOff>
                <xdr:row>3</xdr:row>
                <xdr:rowOff>209550</xdr:rowOff>
              </to>
            </anchor>
          </controlPr>
        </control>
      </mc:Choice>
    </mc:AlternateContent>
    <mc:AlternateContent xmlns:mc="http://schemas.openxmlformats.org/markup-compatibility/2006">
      <mc:Choice Requires="x14">
        <control shapeId="1154" r:id="rId63" name="Drop Down 130">
          <controlPr defaultSize="0" autoLine="0" autoPict="0">
            <anchor moveWithCells="1">
              <from>
                <xdr:col>28</xdr:col>
                <xdr:colOff>0</xdr:colOff>
                <xdr:row>2</xdr:row>
                <xdr:rowOff>9525</xdr:rowOff>
              </from>
              <to>
                <xdr:col>29</xdr:col>
                <xdr:colOff>0</xdr:colOff>
                <xdr:row>2</xdr:row>
                <xdr:rowOff>209550</xdr:rowOff>
              </to>
            </anchor>
          </controlPr>
        </control>
      </mc:Choice>
    </mc:AlternateContent>
    <mc:AlternateContent xmlns:mc="http://schemas.openxmlformats.org/markup-compatibility/2006">
      <mc:Choice Requires="x14">
        <control shapeId="1155" r:id="rId64" name="Drop Down 131">
          <controlPr defaultSize="0" autoLine="0" autoPict="0">
            <anchor moveWithCells="1">
              <from>
                <xdr:col>29</xdr:col>
                <xdr:colOff>0</xdr:colOff>
                <xdr:row>15</xdr:row>
                <xdr:rowOff>9525</xdr:rowOff>
              </from>
              <to>
                <xdr:col>29</xdr:col>
                <xdr:colOff>1038225</xdr:colOff>
                <xdr:row>15</xdr:row>
                <xdr:rowOff>209550</xdr:rowOff>
              </to>
            </anchor>
          </controlPr>
        </control>
      </mc:Choice>
    </mc:AlternateContent>
    <mc:AlternateContent xmlns:mc="http://schemas.openxmlformats.org/markup-compatibility/2006">
      <mc:Choice Requires="x14">
        <control shapeId="1156" r:id="rId65" name="Drop Down 132">
          <controlPr defaultSize="0" autoLine="0" autoPict="0">
            <anchor moveWithCells="1">
              <from>
                <xdr:col>29</xdr:col>
                <xdr:colOff>0</xdr:colOff>
                <xdr:row>14</xdr:row>
                <xdr:rowOff>9525</xdr:rowOff>
              </from>
              <to>
                <xdr:col>30</xdr:col>
                <xdr:colOff>0</xdr:colOff>
                <xdr:row>14</xdr:row>
                <xdr:rowOff>209550</xdr:rowOff>
              </to>
            </anchor>
          </controlPr>
        </control>
      </mc:Choice>
    </mc:AlternateContent>
    <mc:AlternateContent xmlns:mc="http://schemas.openxmlformats.org/markup-compatibility/2006">
      <mc:Choice Requires="x14">
        <control shapeId="1157" r:id="rId66" name="Drop Down 133">
          <controlPr defaultSize="0" autoLine="0" autoPict="0">
            <anchor moveWithCells="1">
              <from>
                <xdr:col>29</xdr:col>
                <xdr:colOff>0</xdr:colOff>
                <xdr:row>13</xdr:row>
                <xdr:rowOff>9525</xdr:rowOff>
              </from>
              <to>
                <xdr:col>30</xdr:col>
                <xdr:colOff>0</xdr:colOff>
                <xdr:row>13</xdr:row>
                <xdr:rowOff>209550</xdr:rowOff>
              </to>
            </anchor>
          </controlPr>
        </control>
      </mc:Choice>
    </mc:AlternateContent>
    <mc:AlternateContent xmlns:mc="http://schemas.openxmlformats.org/markup-compatibility/2006">
      <mc:Choice Requires="x14">
        <control shapeId="1158" r:id="rId67" name="Drop Down 134">
          <controlPr defaultSize="0" autoLine="0" autoPict="0">
            <anchor moveWithCells="1">
              <from>
                <xdr:col>29</xdr:col>
                <xdr:colOff>0</xdr:colOff>
                <xdr:row>12</xdr:row>
                <xdr:rowOff>9525</xdr:rowOff>
              </from>
              <to>
                <xdr:col>30</xdr:col>
                <xdr:colOff>0</xdr:colOff>
                <xdr:row>12</xdr:row>
                <xdr:rowOff>209550</xdr:rowOff>
              </to>
            </anchor>
          </controlPr>
        </control>
      </mc:Choice>
    </mc:AlternateContent>
    <mc:AlternateContent xmlns:mc="http://schemas.openxmlformats.org/markup-compatibility/2006">
      <mc:Choice Requires="x14">
        <control shapeId="1159" r:id="rId68" name="Drop Down 135">
          <controlPr defaultSize="0" autoLine="0" autoPict="0">
            <anchor moveWithCells="1">
              <from>
                <xdr:col>29</xdr:col>
                <xdr:colOff>0</xdr:colOff>
                <xdr:row>11</xdr:row>
                <xdr:rowOff>9525</xdr:rowOff>
              </from>
              <to>
                <xdr:col>30</xdr:col>
                <xdr:colOff>0</xdr:colOff>
                <xdr:row>11</xdr:row>
                <xdr:rowOff>209550</xdr:rowOff>
              </to>
            </anchor>
          </controlPr>
        </control>
      </mc:Choice>
    </mc:AlternateContent>
    <mc:AlternateContent xmlns:mc="http://schemas.openxmlformats.org/markup-compatibility/2006">
      <mc:Choice Requires="x14">
        <control shapeId="1160" r:id="rId69" name="Drop Down 136">
          <controlPr defaultSize="0" autoLine="0" autoPict="0">
            <anchor moveWithCells="1">
              <from>
                <xdr:col>29</xdr:col>
                <xdr:colOff>0</xdr:colOff>
                <xdr:row>10</xdr:row>
                <xdr:rowOff>9525</xdr:rowOff>
              </from>
              <to>
                <xdr:col>30</xdr:col>
                <xdr:colOff>0</xdr:colOff>
                <xdr:row>10</xdr:row>
                <xdr:rowOff>209550</xdr:rowOff>
              </to>
            </anchor>
          </controlPr>
        </control>
      </mc:Choice>
    </mc:AlternateContent>
    <mc:AlternateContent xmlns:mc="http://schemas.openxmlformats.org/markup-compatibility/2006">
      <mc:Choice Requires="x14">
        <control shapeId="1161" r:id="rId70" name="Drop Down 137">
          <controlPr defaultSize="0" autoLine="0" autoPict="0">
            <anchor moveWithCells="1">
              <from>
                <xdr:col>29</xdr:col>
                <xdr:colOff>0</xdr:colOff>
                <xdr:row>9</xdr:row>
                <xdr:rowOff>9525</xdr:rowOff>
              </from>
              <to>
                <xdr:col>30</xdr:col>
                <xdr:colOff>0</xdr:colOff>
                <xdr:row>9</xdr:row>
                <xdr:rowOff>209550</xdr:rowOff>
              </to>
            </anchor>
          </controlPr>
        </control>
      </mc:Choice>
    </mc:AlternateContent>
    <mc:AlternateContent xmlns:mc="http://schemas.openxmlformats.org/markup-compatibility/2006">
      <mc:Choice Requires="x14">
        <control shapeId="1162" r:id="rId71" name="Drop Down 138">
          <controlPr defaultSize="0" autoLine="0" autoPict="0">
            <anchor moveWithCells="1">
              <from>
                <xdr:col>29</xdr:col>
                <xdr:colOff>0</xdr:colOff>
                <xdr:row>8</xdr:row>
                <xdr:rowOff>9525</xdr:rowOff>
              </from>
              <to>
                <xdr:col>30</xdr:col>
                <xdr:colOff>0</xdr:colOff>
                <xdr:row>8</xdr:row>
                <xdr:rowOff>209550</xdr:rowOff>
              </to>
            </anchor>
          </controlPr>
        </control>
      </mc:Choice>
    </mc:AlternateContent>
    <mc:AlternateContent xmlns:mc="http://schemas.openxmlformats.org/markup-compatibility/2006">
      <mc:Choice Requires="x14">
        <control shapeId="1163" r:id="rId72" name="Drop Down 139">
          <controlPr defaultSize="0" autoLine="0" autoPict="0">
            <anchor moveWithCells="1">
              <from>
                <xdr:col>29</xdr:col>
                <xdr:colOff>0</xdr:colOff>
                <xdr:row>7</xdr:row>
                <xdr:rowOff>9525</xdr:rowOff>
              </from>
              <to>
                <xdr:col>30</xdr:col>
                <xdr:colOff>0</xdr:colOff>
                <xdr:row>7</xdr:row>
                <xdr:rowOff>209550</xdr:rowOff>
              </to>
            </anchor>
          </controlPr>
        </control>
      </mc:Choice>
    </mc:AlternateContent>
    <mc:AlternateContent xmlns:mc="http://schemas.openxmlformats.org/markup-compatibility/2006">
      <mc:Choice Requires="x14">
        <control shapeId="1164" r:id="rId73" name="Drop Down 140">
          <controlPr defaultSize="0" autoLine="0" autoPict="0">
            <anchor moveWithCells="1">
              <from>
                <xdr:col>29</xdr:col>
                <xdr:colOff>0</xdr:colOff>
                <xdr:row>6</xdr:row>
                <xdr:rowOff>9525</xdr:rowOff>
              </from>
              <to>
                <xdr:col>30</xdr:col>
                <xdr:colOff>0</xdr:colOff>
                <xdr:row>6</xdr:row>
                <xdr:rowOff>209550</xdr:rowOff>
              </to>
            </anchor>
          </controlPr>
        </control>
      </mc:Choice>
    </mc:AlternateContent>
    <mc:AlternateContent xmlns:mc="http://schemas.openxmlformats.org/markup-compatibility/2006">
      <mc:Choice Requires="x14">
        <control shapeId="1165" r:id="rId74" name="Drop Down 141">
          <controlPr defaultSize="0" autoLine="0" autoPict="0">
            <anchor moveWithCells="1">
              <from>
                <xdr:col>29</xdr:col>
                <xdr:colOff>0</xdr:colOff>
                <xdr:row>5</xdr:row>
                <xdr:rowOff>9525</xdr:rowOff>
              </from>
              <to>
                <xdr:col>30</xdr:col>
                <xdr:colOff>0</xdr:colOff>
                <xdr:row>5</xdr:row>
                <xdr:rowOff>209550</xdr:rowOff>
              </to>
            </anchor>
          </controlPr>
        </control>
      </mc:Choice>
    </mc:AlternateContent>
    <mc:AlternateContent xmlns:mc="http://schemas.openxmlformats.org/markup-compatibility/2006">
      <mc:Choice Requires="x14">
        <control shapeId="1166" r:id="rId75" name="Drop Down 142">
          <controlPr defaultSize="0" autoLine="0" autoPict="0">
            <anchor moveWithCells="1">
              <from>
                <xdr:col>29</xdr:col>
                <xdr:colOff>0</xdr:colOff>
                <xdr:row>4</xdr:row>
                <xdr:rowOff>9525</xdr:rowOff>
              </from>
              <to>
                <xdr:col>30</xdr:col>
                <xdr:colOff>0</xdr:colOff>
                <xdr:row>4</xdr:row>
                <xdr:rowOff>209550</xdr:rowOff>
              </to>
            </anchor>
          </controlPr>
        </control>
      </mc:Choice>
    </mc:AlternateContent>
    <mc:AlternateContent xmlns:mc="http://schemas.openxmlformats.org/markup-compatibility/2006">
      <mc:Choice Requires="x14">
        <control shapeId="1167" r:id="rId76" name="Drop Down 143">
          <controlPr defaultSize="0" autoLine="0" autoPict="0">
            <anchor moveWithCells="1">
              <from>
                <xdr:col>29</xdr:col>
                <xdr:colOff>0</xdr:colOff>
                <xdr:row>3</xdr:row>
                <xdr:rowOff>9525</xdr:rowOff>
              </from>
              <to>
                <xdr:col>30</xdr:col>
                <xdr:colOff>0</xdr:colOff>
                <xdr:row>3</xdr:row>
                <xdr:rowOff>209550</xdr:rowOff>
              </to>
            </anchor>
          </controlPr>
        </control>
      </mc:Choice>
    </mc:AlternateContent>
    <mc:AlternateContent xmlns:mc="http://schemas.openxmlformats.org/markup-compatibility/2006">
      <mc:Choice Requires="x14">
        <control shapeId="1168" r:id="rId77" name="Drop Down 144">
          <controlPr defaultSize="0" autoLine="0" autoPict="0">
            <anchor moveWithCells="1">
              <from>
                <xdr:col>29</xdr:col>
                <xdr:colOff>0</xdr:colOff>
                <xdr:row>2</xdr:row>
                <xdr:rowOff>9525</xdr:rowOff>
              </from>
              <to>
                <xdr:col>30</xdr:col>
                <xdr:colOff>0</xdr:colOff>
                <xdr:row>2</xdr:row>
                <xdr:rowOff>209550</xdr:rowOff>
              </to>
            </anchor>
          </controlPr>
        </control>
      </mc:Choice>
    </mc:AlternateContent>
    <mc:AlternateContent xmlns:mc="http://schemas.openxmlformats.org/markup-compatibility/2006">
      <mc:Choice Requires="x14">
        <control shapeId="1169" r:id="rId78" name="Drop Down 145">
          <controlPr defaultSize="0" autoLine="0" autoPict="0">
            <anchor moveWithCells="1">
              <from>
                <xdr:col>30</xdr:col>
                <xdr:colOff>0</xdr:colOff>
                <xdr:row>15</xdr:row>
                <xdr:rowOff>9525</xdr:rowOff>
              </from>
              <to>
                <xdr:col>31</xdr:col>
                <xdr:colOff>0</xdr:colOff>
                <xdr:row>15</xdr:row>
                <xdr:rowOff>209550</xdr:rowOff>
              </to>
            </anchor>
          </controlPr>
        </control>
      </mc:Choice>
    </mc:AlternateContent>
    <mc:AlternateContent xmlns:mc="http://schemas.openxmlformats.org/markup-compatibility/2006">
      <mc:Choice Requires="x14">
        <control shapeId="1170" r:id="rId79" name="Drop Down 146">
          <controlPr defaultSize="0" autoLine="0" autoPict="0">
            <anchor moveWithCells="1">
              <from>
                <xdr:col>30</xdr:col>
                <xdr:colOff>0</xdr:colOff>
                <xdr:row>14</xdr:row>
                <xdr:rowOff>9525</xdr:rowOff>
              </from>
              <to>
                <xdr:col>31</xdr:col>
                <xdr:colOff>0</xdr:colOff>
                <xdr:row>14</xdr:row>
                <xdr:rowOff>209550</xdr:rowOff>
              </to>
            </anchor>
          </controlPr>
        </control>
      </mc:Choice>
    </mc:AlternateContent>
    <mc:AlternateContent xmlns:mc="http://schemas.openxmlformats.org/markup-compatibility/2006">
      <mc:Choice Requires="x14">
        <control shapeId="1171" r:id="rId80" name="Drop Down 147">
          <controlPr defaultSize="0" autoLine="0" autoPict="0">
            <anchor moveWithCells="1">
              <from>
                <xdr:col>30</xdr:col>
                <xdr:colOff>0</xdr:colOff>
                <xdr:row>13</xdr:row>
                <xdr:rowOff>9525</xdr:rowOff>
              </from>
              <to>
                <xdr:col>31</xdr:col>
                <xdr:colOff>0</xdr:colOff>
                <xdr:row>13</xdr:row>
                <xdr:rowOff>209550</xdr:rowOff>
              </to>
            </anchor>
          </controlPr>
        </control>
      </mc:Choice>
    </mc:AlternateContent>
    <mc:AlternateContent xmlns:mc="http://schemas.openxmlformats.org/markup-compatibility/2006">
      <mc:Choice Requires="x14">
        <control shapeId="1172" r:id="rId81" name="Drop Down 148">
          <controlPr defaultSize="0" autoLine="0" autoPict="0">
            <anchor moveWithCells="1">
              <from>
                <xdr:col>30</xdr:col>
                <xdr:colOff>0</xdr:colOff>
                <xdr:row>12</xdr:row>
                <xdr:rowOff>9525</xdr:rowOff>
              </from>
              <to>
                <xdr:col>31</xdr:col>
                <xdr:colOff>0</xdr:colOff>
                <xdr:row>12</xdr:row>
                <xdr:rowOff>209550</xdr:rowOff>
              </to>
            </anchor>
          </controlPr>
        </control>
      </mc:Choice>
    </mc:AlternateContent>
    <mc:AlternateContent xmlns:mc="http://schemas.openxmlformats.org/markup-compatibility/2006">
      <mc:Choice Requires="x14">
        <control shapeId="1173" r:id="rId82" name="Drop Down 149">
          <controlPr defaultSize="0" autoLine="0" autoPict="0">
            <anchor moveWithCells="1">
              <from>
                <xdr:col>30</xdr:col>
                <xdr:colOff>0</xdr:colOff>
                <xdr:row>11</xdr:row>
                <xdr:rowOff>9525</xdr:rowOff>
              </from>
              <to>
                <xdr:col>31</xdr:col>
                <xdr:colOff>0</xdr:colOff>
                <xdr:row>11</xdr:row>
                <xdr:rowOff>209550</xdr:rowOff>
              </to>
            </anchor>
          </controlPr>
        </control>
      </mc:Choice>
    </mc:AlternateContent>
    <mc:AlternateContent xmlns:mc="http://schemas.openxmlformats.org/markup-compatibility/2006">
      <mc:Choice Requires="x14">
        <control shapeId="1174" r:id="rId83" name="Drop Down 150">
          <controlPr defaultSize="0" autoLine="0" autoPict="0">
            <anchor moveWithCells="1">
              <from>
                <xdr:col>30</xdr:col>
                <xdr:colOff>0</xdr:colOff>
                <xdr:row>10</xdr:row>
                <xdr:rowOff>9525</xdr:rowOff>
              </from>
              <to>
                <xdr:col>31</xdr:col>
                <xdr:colOff>0</xdr:colOff>
                <xdr:row>10</xdr:row>
                <xdr:rowOff>209550</xdr:rowOff>
              </to>
            </anchor>
          </controlPr>
        </control>
      </mc:Choice>
    </mc:AlternateContent>
    <mc:AlternateContent xmlns:mc="http://schemas.openxmlformats.org/markup-compatibility/2006">
      <mc:Choice Requires="x14">
        <control shapeId="1175" r:id="rId84" name="Drop Down 151">
          <controlPr defaultSize="0" autoLine="0" autoPict="0">
            <anchor moveWithCells="1">
              <from>
                <xdr:col>30</xdr:col>
                <xdr:colOff>0</xdr:colOff>
                <xdr:row>9</xdr:row>
                <xdr:rowOff>9525</xdr:rowOff>
              </from>
              <to>
                <xdr:col>31</xdr:col>
                <xdr:colOff>0</xdr:colOff>
                <xdr:row>9</xdr:row>
                <xdr:rowOff>209550</xdr:rowOff>
              </to>
            </anchor>
          </controlPr>
        </control>
      </mc:Choice>
    </mc:AlternateContent>
    <mc:AlternateContent xmlns:mc="http://schemas.openxmlformats.org/markup-compatibility/2006">
      <mc:Choice Requires="x14">
        <control shapeId="1176" r:id="rId85" name="Drop Down 152">
          <controlPr defaultSize="0" autoLine="0" autoPict="0">
            <anchor moveWithCells="1">
              <from>
                <xdr:col>30</xdr:col>
                <xdr:colOff>0</xdr:colOff>
                <xdr:row>8</xdr:row>
                <xdr:rowOff>9525</xdr:rowOff>
              </from>
              <to>
                <xdr:col>31</xdr:col>
                <xdr:colOff>0</xdr:colOff>
                <xdr:row>8</xdr:row>
                <xdr:rowOff>209550</xdr:rowOff>
              </to>
            </anchor>
          </controlPr>
        </control>
      </mc:Choice>
    </mc:AlternateContent>
    <mc:AlternateContent xmlns:mc="http://schemas.openxmlformats.org/markup-compatibility/2006">
      <mc:Choice Requires="x14">
        <control shapeId="1177" r:id="rId86" name="Drop Down 153">
          <controlPr defaultSize="0" autoLine="0" autoPict="0">
            <anchor moveWithCells="1">
              <from>
                <xdr:col>30</xdr:col>
                <xdr:colOff>0</xdr:colOff>
                <xdr:row>7</xdr:row>
                <xdr:rowOff>9525</xdr:rowOff>
              </from>
              <to>
                <xdr:col>31</xdr:col>
                <xdr:colOff>0</xdr:colOff>
                <xdr:row>7</xdr:row>
                <xdr:rowOff>209550</xdr:rowOff>
              </to>
            </anchor>
          </controlPr>
        </control>
      </mc:Choice>
    </mc:AlternateContent>
    <mc:AlternateContent xmlns:mc="http://schemas.openxmlformats.org/markup-compatibility/2006">
      <mc:Choice Requires="x14">
        <control shapeId="1178" r:id="rId87" name="Drop Down 154">
          <controlPr defaultSize="0" autoLine="0" autoPict="0">
            <anchor moveWithCells="1">
              <from>
                <xdr:col>30</xdr:col>
                <xdr:colOff>0</xdr:colOff>
                <xdr:row>6</xdr:row>
                <xdr:rowOff>9525</xdr:rowOff>
              </from>
              <to>
                <xdr:col>31</xdr:col>
                <xdr:colOff>0</xdr:colOff>
                <xdr:row>6</xdr:row>
                <xdr:rowOff>209550</xdr:rowOff>
              </to>
            </anchor>
          </controlPr>
        </control>
      </mc:Choice>
    </mc:AlternateContent>
    <mc:AlternateContent xmlns:mc="http://schemas.openxmlformats.org/markup-compatibility/2006">
      <mc:Choice Requires="x14">
        <control shapeId="1179" r:id="rId88" name="Drop Down 155">
          <controlPr defaultSize="0" autoLine="0" autoPict="0">
            <anchor moveWithCells="1">
              <from>
                <xdr:col>30</xdr:col>
                <xdr:colOff>0</xdr:colOff>
                <xdr:row>5</xdr:row>
                <xdr:rowOff>9525</xdr:rowOff>
              </from>
              <to>
                <xdr:col>31</xdr:col>
                <xdr:colOff>0</xdr:colOff>
                <xdr:row>5</xdr:row>
                <xdr:rowOff>209550</xdr:rowOff>
              </to>
            </anchor>
          </controlPr>
        </control>
      </mc:Choice>
    </mc:AlternateContent>
    <mc:AlternateContent xmlns:mc="http://schemas.openxmlformats.org/markup-compatibility/2006">
      <mc:Choice Requires="x14">
        <control shapeId="1180" r:id="rId89" name="Drop Down 156">
          <controlPr defaultSize="0" autoLine="0" autoPict="0">
            <anchor moveWithCells="1">
              <from>
                <xdr:col>30</xdr:col>
                <xdr:colOff>0</xdr:colOff>
                <xdr:row>4</xdr:row>
                <xdr:rowOff>9525</xdr:rowOff>
              </from>
              <to>
                <xdr:col>31</xdr:col>
                <xdr:colOff>0</xdr:colOff>
                <xdr:row>4</xdr:row>
                <xdr:rowOff>209550</xdr:rowOff>
              </to>
            </anchor>
          </controlPr>
        </control>
      </mc:Choice>
    </mc:AlternateContent>
    <mc:AlternateContent xmlns:mc="http://schemas.openxmlformats.org/markup-compatibility/2006">
      <mc:Choice Requires="x14">
        <control shapeId="1181" r:id="rId90" name="Drop Down 157">
          <controlPr defaultSize="0" autoLine="0" autoPict="0">
            <anchor moveWithCells="1">
              <from>
                <xdr:col>30</xdr:col>
                <xdr:colOff>0</xdr:colOff>
                <xdr:row>3</xdr:row>
                <xdr:rowOff>9525</xdr:rowOff>
              </from>
              <to>
                <xdr:col>31</xdr:col>
                <xdr:colOff>0</xdr:colOff>
                <xdr:row>3</xdr:row>
                <xdr:rowOff>209550</xdr:rowOff>
              </to>
            </anchor>
          </controlPr>
        </control>
      </mc:Choice>
    </mc:AlternateContent>
    <mc:AlternateContent xmlns:mc="http://schemas.openxmlformats.org/markup-compatibility/2006">
      <mc:Choice Requires="x14">
        <control shapeId="1182" r:id="rId91" name="Drop Down 158">
          <controlPr defaultSize="0" autoLine="0" autoPict="0">
            <anchor moveWithCells="1">
              <from>
                <xdr:col>30</xdr:col>
                <xdr:colOff>0</xdr:colOff>
                <xdr:row>2</xdr:row>
                <xdr:rowOff>9525</xdr:rowOff>
              </from>
              <to>
                <xdr:col>31</xdr:col>
                <xdr:colOff>0</xdr:colOff>
                <xdr:row>2</xdr:row>
                <xdr:rowOff>209550</xdr:rowOff>
              </to>
            </anchor>
          </controlPr>
        </control>
      </mc:Choice>
    </mc:AlternateContent>
    <mc:AlternateContent xmlns:mc="http://schemas.openxmlformats.org/markup-compatibility/2006">
      <mc:Choice Requires="x14">
        <control shapeId="1183" r:id="rId92" name="Drop Down 159">
          <controlPr defaultSize="0" autoLine="0" autoPict="0">
            <anchor moveWithCells="1">
              <from>
                <xdr:col>31</xdr:col>
                <xdr:colOff>0</xdr:colOff>
                <xdr:row>15</xdr:row>
                <xdr:rowOff>9525</xdr:rowOff>
              </from>
              <to>
                <xdr:col>32</xdr:col>
                <xdr:colOff>0</xdr:colOff>
                <xdr:row>15</xdr:row>
                <xdr:rowOff>209550</xdr:rowOff>
              </to>
            </anchor>
          </controlPr>
        </control>
      </mc:Choice>
    </mc:AlternateContent>
    <mc:AlternateContent xmlns:mc="http://schemas.openxmlformats.org/markup-compatibility/2006">
      <mc:Choice Requires="x14">
        <control shapeId="1184" r:id="rId93" name="Drop Down 160">
          <controlPr defaultSize="0" autoLine="0" autoPict="0">
            <anchor moveWithCells="1">
              <from>
                <xdr:col>31</xdr:col>
                <xdr:colOff>0</xdr:colOff>
                <xdr:row>14</xdr:row>
                <xdr:rowOff>9525</xdr:rowOff>
              </from>
              <to>
                <xdr:col>32</xdr:col>
                <xdr:colOff>0</xdr:colOff>
                <xdr:row>14</xdr:row>
                <xdr:rowOff>209550</xdr:rowOff>
              </to>
            </anchor>
          </controlPr>
        </control>
      </mc:Choice>
    </mc:AlternateContent>
    <mc:AlternateContent xmlns:mc="http://schemas.openxmlformats.org/markup-compatibility/2006">
      <mc:Choice Requires="x14">
        <control shapeId="1185" r:id="rId94" name="Drop Down 161">
          <controlPr defaultSize="0" autoLine="0" autoPict="0">
            <anchor moveWithCells="1">
              <from>
                <xdr:col>31</xdr:col>
                <xdr:colOff>0</xdr:colOff>
                <xdr:row>13</xdr:row>
                <xdr:rowOff>9525</xdr:rowOff>
              </from>
              <to>
                <xdr:col>32</xdr:col>
                <xdr:colOff>0</xdr:colOff>
                <xdr:row>13</xdr:row>
                <xdr:rowOff>209550</xdr:rowOff>
              </to>
            </anchor>
          </controlPr>
        </control>
      </mc:Choice>
    </mc:AlternateContent>
    <mc:AlternateContent xmlns:mc="http://schemas.openxmlformats.org/markup-compatibility/2006">
      <mc:Choice Requires="x14">
        <control shapeId="1186" r:id="rId95" name="Drop Down 162">
          <controlPr defaultSize="0" autoLine="0" autoPict="0">
            <anchor moveWithCells="1">
              <from>
                <xdr:col>31</xdr:col>
                <xdr:colOff>0</xdr:colOff>
                <xdr:row>12</xdr:row>
                <xdr:rowOff>9525</xdr:rowOff>
              </from>
              <to>
                <xdr:col>32</xdr:col>
                <xdr:colOff>0</xdr:colOff>
                <xdr:row>12</xdr:row>
                <xdr:rowOff>209550</xdr:rowOff>
              </to>
            </anchor>
          </controlPr>
        </control>
      </mc:Choice>
    </mc:AlternateContent>
    <mc:AlternateContent xmlns:mc="http://schemas.openxmlformats.org/markup-compatibility/2006">
      <mc:Choice Requires="x14">
        <control shapeId="1187" r:id="rId96" name="Drop Down 163">
          <controlPr defaultSize="0" autoLine="0" autoPict="0">
            <anchor moveWithCells="1">
              <from>
                <xdr:col>31</xdr:col>
                <xdr:colOff>0</xdr:colOff>
                <xdr:row>11</xdr:row>
                <xdr:rowOff>9525</xdr:rowOff>
              </from>
              <to>
                <xdr:col>32</xdr:col>
                <xdr:colOff>0</xdr:colOff>
                <xdr:row>11</xdr:row>
                <xdr:rowOff>209550</xdr:rowOff>
              </to>
            </anchor>
          </controlPr>
        </control>
      </mc:Choice>
    </mc:AlternateContent>
    <mc:AlternateContent xmlns:mc="http://schemas.openxmlformats.org/markup-compatibility/2006">
      <mc:Choice Requires="x14">
        <control shapeId="1188" r:id="rId97" name="Drop Down 164">
          <controlPr defaultSize="0" autoLine="0" autoPict="0">
            <anchor moveWithCells="1">
              <from>
                <xdr:col>31</xdr:col>
                <xdr:colOff>0</xdr:colOff>
                <xdr:row>10</xdr:row>
                <xdr:rowOff>9525</xdr:rowOff>
              </from>
              <to>
                <xdr:col>32</xdr:col>
                <xdr:colOff>0</xdr:colOff>
                <xdr:row>10</xdr:row>
                <xdr:rowOff>209550</xdr:rowOff>
              </to>
            </anchor>
          </controlPr>
        </control>
      </mc:Choice>
    </mc:AlternateContent>
    <mc:AlternateContent xmlns:mc="http://schemas.openxmlformats.org/markup-compatibility/2006">
      <mc:Choice Requires="x14">
        <control shapeId="1189" r:id="rId98" name="Drop Down 165">
          <controlPr defaultSize="0" autoLine="0" autoPict="0">
            <anchor moveWithCells="1">
              <from>
                <xdr:col>31</xdr:col>
                <xdr:colOff>0</xdr:colOff>
                <xdr:row>9</xdr:row>
                <xdr:rowOff>9525</xdr:rowOff>
              </from>
              <to>
                <xdr:col>32</xdr:col>
                <xdr:colOff>0</xdr:colOff>
                <xdr:row>9</xdr:row>
                <xdr:rowOff>209550</xdr:rowOff>
              </to>
            </anchor>
          </controlPr>
        </control>
      </mc:Choice>
    </mc:AlternateContent>
    <mc:AlternateContent xmlns:mc="http://schemas.openxmlformats.org/markup-compatibility/2006">
      <mc:Choice Requires="x14">
        <control shapeId="1190" r:id="rId99" name="Drop Down 166">
          <controlPr defaultSize="0" autoLine="0" autoPict="0">
            <anchor moveWithCells="1">
              <from>
                <xdr:col>31</xdr:col>
                <xdr:colOff>0</xdr:colOff>
                <xdr:row>8</xdr:row>
                <xdr:rowOff>9525</xdr:rowOff>
              </from>
              <to>
                <xdr:col>32</xdr:col>
                <xdr:colOff>0</xdr:colOff>
                <xdr:row>8</xdr:row>
                <xdr:rowOff>209550</xdr:rowOff>
              </to>
            </anchor>
          </controlPr>
        </control>
      </mc:Choice>
    </mc:AlternateContent>
    <mc:AlternateContent xmlns:mc="http://schemas.openxmlformats.org/markup-compatibility/2006">
      <mc:Choice Requires="x14">
        <control shapeId="1191" r:id="rId100" name="Drop Down 167">
          <controlPr defaultSize="0" autoLine="0" autoPict="0">
            <anchor moveWithCells="1">
              <from>
                <xdr:col>31</xdr:col>
                <xdr:colOff>0</xdr:colOff>
                <xdr:row>7</xdr:row>
                <xdr:rowOff>9525</xdr:rowOff>
              </from>
              <to>
                <xdr:col>32</xdr:col>
                <xdr:colOff>0</xdr:colOff>
                <xdr:row>7</xdr:row>
                <xdr:rowOff>209550</xdr:rowOff>
              </to>
            </anchor>
          </controlPr>
        </control>
      </mc:Choice>
    </mc:AlternateContent>
    <mc:AlternateContent xmlns:mc="http://schemas.openxmlformats.org/markup-compatibility/2006">
      <mc:Choice Requires="x14">
        <control shapeId="1192" r:id="rId101" name="Drop Down 168">
          <controlPr defaultSize="0" autoLine="0" autoPict="0">
            <anchor moveWithCells="1">
              <from>
                <xdr:col>31</xdr:col>
                <xdr:colOff>0</xdr:colOff>
                <xdr:row>6</xdr:row>
                <xdr:rowOff>9525</xdr:rowOff>
              </from>
              <to>
                <xdr:col>32</xdr:col>
                <xdr:colOff>0</xdr:colOff>
                <xdr:row>6</xdr:row>
                <xdr:rowOff>209550</xdr:rowOff>
              </to>
            </anchor>
          </controlPr>
        </control>
      </mc:Choice>
    </mc:AlternateContent>
    <mc:AlternateContent xmlns:mc="http://schemas.openxmlformats.org/markup-compatibility/2006">
      <mc:Choice Requires="x14">
        <control shapeId="1193" r:id="rId102" name="Drop Down 169">
          <controlPr defaultSize="0" autoLine="0" autoPict="0">
            <anchor moveWithCells="1">
              <from>
                <xdr:col>31</xdr:col>
                <xdr:colOff>0</xdr:colOff>
                <xdr:row>5</xdr:row>
                <xdr:rowOff>9525</xdr:rowOff>
              </from>
              <to>
                <xdr:col>32</xdr:col>
                <xdr:colOff>0</xdr:colOff>
                <xdr:row>5</xdr:row>
                <xdr:rowOff>209550</xdr:rowOff>
              </to>
            </anchor>
          </controlPr>
        </control>
      </mc:Choice>
    </mc:AlternateContent>
    <mc:AlternateContent xmlns:mc="http://schemas.openxmlformats.org/markup-compatibility/2006">
      <mc:Choice Requires="x14">
        <control shapeId="1194" r:id="rId103" name="Drop Down 170">
          <controlPr defaultSize="0" autoLine="0" autoPict="0">
            <anchor moveWithCells="1">
              <from>
                <xdr:col>31</xdr:col>
                <xdr:colOff>0</xdr:colOff>
                <xdr:row>4</xdr:row>
                <xdr:rowOff>9525</xdr:rowOff>
              </from>
              <to>
                <xdr:col>32</xdr:col>
                <xdr:colOff>0</xdr:colOff>
                <xdr:row>4</xdr:row>
                <xdr:rowOff>209550</xdr:rowOff>
              </to>
            </anchor>
          </controlPr>
        </control>
      </mc:Choice>
    </mc:AlternateContent>
    <mc:AlternateContent xmlns:mc="http://schemas.openxmlformats.org/markup-compatibility/2006">
      <mc:Choice Requires="x14">
        <control shapeId="1195" r:id="rId104" name="Drop Down 171">
          <controlPr defaultSize="0" autoLine="0" autoPict="0">
            <anchor moveWithCells="1">
              <from>
                <xdr:col>31</xdr:col>
                <xdr:colOff>0</xdr:colOff>
                <xdr:row>3</xdr:row>
                <xdr:rowOff>9525</xdr:rowOff>
              </from>
              <to>
                <xdr:col>32</xdr:col>
                <xdr:colOff>0</xdr:colOff>
                <xdr:row>3</xdr:row>
                <xdr:rowOff>209550</xdr:rowOff>
              </to>
            </anchor>
          </controlPr>
        </control>
      </mc:Choice>
    </mc:AlternateContent>
    <mc:AlternateContent xmlns:mc="http://schemas.openxmlformats.org/markup-compatibility/2006">
      <mc:Choice Requires="x14">
        <control shapeId="1196" r:id="rId105" name="Drop Down 172">
          <controlPr defaultSize="0" autoLine="0" autoPict="0">
            <anchor moveWithCells="1">
              <from>
                <xdr:col>31</xdr:col>
                <xdr:colOff>0</xdr:colOff>
                <xdr:row>2</xdr:row>
                <xdr:rowOff>9525</xdr:rowOff>
              </from>
              <to>
                <xdr:col>32</xdr:col>
                <xdr:colOff>0</xdr:colOff>
                <xdr:row>2</xdr:row>
                <xdr:rowOff>209550</xdr:rowOff>
              </to>
            </anchor>
          </controlPr>
        </control>
      </mc:Choice>
    </mc:AlternateContent>
    <mc:AlternateContent xmlns:mc="http://schemas.openxmlformats.org/markup-compatibility/2006">
      <mc:Choice Requires="x14">
        <control shapeId="1197" r:id="rId106" name="Drop Down 173">
          <controlPr defaultSize="0" autoLine="0" autoPict="0">
            <anchor moveWithCells="1">
              <from>
                <xdr:col>32</xdr:col>
                <xdr:colOff>0</xdr:colOff>
                <xdr:row>15</xdr:row>
                <xdr:rowOff>9525</xdr:rowOff>
              </from>
              <to>
                <xdr:col>33</xdr:col>
                <xdr:colOff>0</xdr:colOff>
                <xdr:row>15</xdr:row>
                <xdr:rowOff>209550</xdr:rowOff>
              </to>
            </anchor>
          </controlPr>
        </control>
      </mc:Choice>
    </mc:AlternateContent>
    <mc:AlternateContent xmlns:mc="http://schemas.openxmlformats.org/markup-compatibility/2006">
      <mc:Choice Requires="x14">
        <control shapeId="1198" r:id="rId107" name="Drop Down 174">
          <controlPr defaultSize="0" autoLine="0" autoPict="0">
            <anchor moveWithCells="1">
              <from>
                <xdr:col>32</xdr:col>
                <xdr:colOff>0</xdr:colOff>
                <xdr:row>14</xdr:row>
                <xdr:rowOff>9525</xdr:rowOff>
              </from>
              <to>
                <xdr:col>33</xdr:col>
                <xdr:colOff>0</xdr:colOff>
                <xdr:row>14</xdr:row>
                <xdr:rowOff>209550</xdr:rowOff>
              </to>
            </anchor>
          </controlPr>
        </control>
      </mc:Choice>
    </mc:AlternateContent>
    <mc:AlternateContent xmlns:mc="http://schemas.openxmlformats.org/markup-compatibility/2006">
      <mc:Choice Requires="x14">
        <control shapeId="1199" r:id="rId108" name="Drop Down 175">
          <controlPr defaultSize="0" autoLine="0" autoPict="0">
            <anchor moveWithCells="1">
              <from>
                <xdr:col>32</xdr:col>
                <xdr:colOff>0</xdr:colOff>
                <xdr:row>13</xdr:row>
                <xdr:rowOff>9525</xdr:rowOff>
              </from>
              <to>
                <xdr:col>33</xdr:col>
                <xdr:colOff>0</xdr:colOff>
                <xdr:row>13</xdr:row>
                <xdr:rowOff>209550</xdr:rowOff>
              </to>
            </anchor>
          </controlPr>
        </control>
      </mc:Choice>
    </mc:AlternateContent>
    <mc:AlternateContent xmlns:mc="http://schemas.openxmlformats.org/markup-compatibility/2006">
      <mc:Choice Requires="x14">
        <control shapeId="1200" r:id="rId109" name="Drop Down 176">
          <controlPr defaultSize="0" autoLine="0" autoPict="0">
            <anchor moveWithCells="1">
              <from>
                <xdr:col>32</xdr:col>
                <xdr:colOff>0</xdr:colOff>
                <xdr:row>12</xdr:row>
                <xdr:rowOff>9525</xdr:rowOff>
              </from>
              <to>
                <xdr:col>33</xdr:col>
                <xdr:colOff>0</xdr:colOff>
                <xdr:row>12</xdr:row>
                <xdr:rowOff>209550</xdr:rowOff>
              </to>
            </anchor>
          </controlPr>
        </control>
      </mc:Choice>
    </mc:AlternateContent>
    <mc:AlternateContent xmlns:mc="http://schemas.openxmlformats.org/markup-compatibility/2006">
      <mc:Choice Requires="x14">
        <control shapeId="1201" r:id="rId110" name="Drop Down 177">
          <controlPr defaultSize="0" autoLine="0" autoPict="0">
            <anchor moveWithCells="1">
              <from>
                <xdr:col>32</xdr:col>
                <xdr:colOff>0</xdr:colOff>
                <xdr:row>11</xdr:row>
                <xdr:rowOff>9525</xdr:rowOff>
              </from>
              <to>
                <xdr:col>33</xdr:col>
                <xdr:colOff>0</xdr:colOff>
                <xdr:row>11</xdr:row>
                <xdr:rowOff>209550</xdr:rowOff>
              </to>
            </anchor>
          </controlPr>
        </control>
      </mc:Choice>
    </mc:AlternateContent>
    <mc:AlternateContent xmlns:mc="http://schemas.openxmlformats.org/markup-compatibility/2006">
      <mc:Choice Requires="x14">
        <control shapeId="1202" r:id="rId111" name="Drop Down 178">
          <controlPr defaultSize="0" autoLine="0" autoPict="0">
            <anchor moveWithCells="1">
              <from>
                <xdr:col>32</xdr:col>
                <xdr:colOff>0</xdr:colOff>
                <xdr:row>10</xdr:row>
                <xdr:rowOff>9525</xdr:rowOff>
              </from>
              <to>
                <xdr:col>33</xdr:col>
                <xdr:colOff>0</xdr:colOff>
                <xdr:row>10</xdr:row>
                <xdr:rowOff>209550</xdr:rowOff>
              </to>
            </anchor>
          </controlPr>
        </control>
      </mc:Choice>
    </mc:AlternateContent>
    <mc:AlternateContent xmlns:mc="http://schemas.openxmlformats.org/markup-compatibility/2006">
      <mc:Choice Requires="x14">
        <control shapeId="1203" r:id="rId112" name="Drop Down 179">
          <controlPr defaultSize="0" autoLine="0" autoPict="0">
            <anchor moveWithCells="1">
              <from>
                <xdr:col>32</xdr:col>
                <xdr:colOff>0</xdr:colOff>
                <xdr:row>9</xdr:row>
                <xdr:rowOff>9525</xdr:rowOff>
              </from>
              <to>
                <xdr:col>33</xdr:col>
                <xdr:colOff>0</xdr:colOff>
                <xdr:row>9</xdr:row>
                <xdr:rowOff>209550</xdr:rowOff>
              </to>
            </anchor>
          </controlPr>
        </control>
      </mc:Choice>
    </mc:AlternateContent>
    <mc:AlternateContent xmlns:mc="http://schemas.openxmlformats.org/markup-compatibility/2006">
      <mc:Choice Requires="x14">
        <control shapeId="1204" r:id="rId113" name="Drop Down 180">
          <controlPr defaultSize="0" autoLine="0" autoPict="0">
            <anchor moveWithCells="1">
              <from>
                <xdr:col>32</xdr:col>
                <xdr:colOff>0</xdr:colOff>
                <xdr:row>8</xdr:row>
                <xdr:rowOff>9525</xdr:rowOff>
              </from>
              <to>
                <xdr:col>33</xdr:col>
                <xdr:colOff>0</xdr:colOff>
                <xdr:row>8</xdr:row>
                <xdr:rowOff>209550</xdr:rowOff>
              </to>
            </anchor>
          </controlPr>
        </control>
      </mc:Choice>
    </mc:AlternateContent>
    <mc:AlternateContent xmlns:mc="http://schemas.openxmlformats.org/markup-compatibility/2006">
      <mc:Choice Requires="x14">
        <control shapeId="1205" r:id="rId114" name="Drop Down 181">
          <controlPr defaultSize="0" autoLine="0" autoPict="0">
            <anchor moveWithCells="1">
              <from>
                <xdr:col>32</xdr:col>
                <xdr:colOff>0</xdr:colOff>
                <xdr:row>2</xdr:row>
                <xdr:rowOff>9525</xdr:rowOff>
              </from>
              <to>
                <xdr:col>33</xdr:col>
                <xdr:colOff>0</xdr:colOff>
                <xdr:row>2</xdr:row>
                <xdr:rowOff>209550</xdr:rowOff>
              </to>
            </anchor>
          </controlPr>
        </control>
      </mc:Choice>
    </mc:AlternateContent>
    <mc:AlternateContent xmlns:mc="http://schemas.openxmlformats.org/markup-compatibility/2006">
      <mc:Choice Requires="x14">
        <control shapeId="1206" r:id="rId115" name="Drop Down 182">
          <controlPr defaultSize="0" autoLine="0" autoPict="0">
            <anchor moveWithCells="1">
              <from>
                <xdr:col>32</xdr:col>
                <xdr:colOff>0</xdr:colOff>
                <xdr:row>3</xdr:row>
                <xdr:rowOff>9525</xdr:rowOff>
              </from>
              <to>
                <xdr:col>33</xdr:col>
                <xdr:colOff>0</xdr:colOff>
                <xdr:row>3</xdr:row>
                <xdr:rowOff>209550</xdr:rowOff>
              </to>
            </anchor>
          </controlPr>
        </control>
      </mc:Choice>
    </mc:AlternateContent>
    <mc:AlternateContent xmlns:mc="http://schemas.openxmlformats.org/markup-compatibility/2006">
      <mc:Choice Requires="x14">
        <control shapeId="1207" r:id="rId116" name="Drop Down 183">
          <controlPr defaultSize="0" autoLine="0" autoPict="0">
            <anchor moveWithCells="1">
              <from>
                <xdr:col>32</xdr:col>
                <xdr:colOff>0</xdr:colOff>
                <xdr:row>4</xdr:row>
                <xdr:rowOff>9525</xdr:rowOff>
              </from>
              <to>
                <xdr:col>33</xdr:col>
                <xdr:colOff>0</xdr:colOff>
                <xdr:row>4</xdr:row>
                <xdr:rowOff>209550</xdr:rowOff>
              </to>
            </anchor>
          </controlPr>
        </control>
      </mc:Choice>
    </mc:AlternateContent>
    <mc:AlternateContent xmlns:mc="http://schemas.openxmlformats.org/markup-compatibility/2006">
      <mc:Choice Requires="x14">
        <control shapeId="1208" r:id="rId117" name="Drop Down 184">
          <controlPr defaultSize="0" autoLine="0" autoPict="0">
            <anchor moveWithCells="1">
              <from>
                <xdr:col>32</xdr:col>
                <xdr:colOff>0</xdr:colOff>
                <xdr:row>5</xdr:row>
                <xdr:rowOff>9525</xdr:rowOff>
              </from>
              <to>
                <xdr:col>33</xdr:col>
                <xdr:colOff>0</xdr:colOff>
                <xdr:row>5</xdr:row>
                <xdr:rowOff>209550</xdr:rowOff>
              </to>
            </anchor>
          </controlPr>
        </control>
      </mc:Choice>
    </mc:AlternateContent>
    <mc:AlternateContent xmlns:mc="http://schemas.openxmlformats.org/markup-compatibility/2006">
      <mc:Choice Requires="x14">
        <control shapeId="1209" r:id="rId118" name="Drop Down 185">
          <controlPr defaultSize="0" autoLine="0" autoPict="0">
            <anchor moveWithCells="1">
              <from>
                <xdr:col>32</xdr:col>
                <xdr:colOff>0</xdr:colOff>
                <xdr:row>6</xdr:row>
                <xdr:rowOff>9525</xdr:rowOff>
              </from>
              <to>
                <xdr:col>33</xdr:col>
                <xdr:colOff>0</xdr:colOff>
                <xdr:row>6</xdr:row>
                <xdr:rowOff>209550</xdr:rowOff>
              </to>
            </anchor>
          </controlPr>
        </control>
      </mc:Choice>
    </mc:AlternateContent>
    <mc:AlternateContent xmlns:mc="http://schemas.openxmlformats.org/markup-compatibility/2006">
      <mc:Choice Requires="x14">
        <control shapeId="1210" r:id="rId119" name="Drop Down 186">
          <controlPr defaultSize="0" autoLine="0" autoPict="0">
            <anchor moveWithCells="1">
              <from>
                <xdr:col>32</xdr:col>
                <xdr:colOff>0</xdr:colOff>
                <xdr:row>7</xdr:row>
                <xdr:rowOff>9525</xdr:rowOff>
              </from>
              <to>
                <xdr:col>33</xdr:col>
                <xdr:colOff>0</xdr:colOff>
                <xdr:row>7</xdr:row>
                <xdr:rowOff>209550</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2"/>
  <dimension ref="A1:AD206"/>
  <sheetViews>
    <sheetView workbookViewId="0">
      <pane ySplit="6" topLeftCell="A7" activePane="bottomLeft" state="frozen"/>
      <selection activeCell="A7" sqref="A7"/>
      <selection pane="bottomLeft" activeCell="L2" sqref="L2"/>
    </sheetView>
  </sheetViews>
  <sheetFormatPr defaultColWidth="0" defaultRowHeight="0" customHeight="1" zeroHeight="1" x14ac:dyDescent="0.2"/>
  <cols>
    <col min="1" max="1" width="3.7109375" style="108" customWidth="1"/>
    <col min="2" max="3" width="3.7109375" style="61" customWidth="1"/>
    <col min="4" max="4" width="21.7109375" style="94" customWidth="1"/>
    <col min="5" max="5" width="3.7109375" style="61" customWidth="1"/>
    <col min="6" max="6" width="0.85546875" style="61" customWidth="1"/>
    <col min="7" max="7" width="3.7109375" style="61" customWidth="1"/>
    <col min="8" max="8" width="3.7109375" style="175" customWidth="1"/>
    <col min="9" max="9" width="0.85546875" style="176" customWidth="1"/>
    <col min="10" max="10" width="3.7109375" style="177" customWidth="1"/>
    <col min="11" max="11" width="2.7109375" style="162" customWidth="1"/>
    <col min="12" max="12" width="0.85546875" style="163" customWidth="1"/>
    <col min="13" max="14" width="2.7109375" style="162" customWidth="1"/>
    <col min="15" max="15" width="0.85546875" style="162" customWidth="1"/>
    <col min="16" max="17" width="2.7109375" style="162" customWidth="1"/>
    <col min="18" max="18" width="0.85546875" style="163" customWidth="1"/>
    <col min="19" max="19" width="2.7109375" style="162" customWidth="1"/>
    <col min="20" max="20" width="5.28515625" style="61" customWidth="1"/>
    <col min="21" max="21" width="4.28515625" style="61" customWidth="1"/>
    <col min="22" max="22" width="5.28515625" style="61" customWidth="1"/>
    <col min="23" max="23" width="4.140625" style="61" customWidth="1"/>
    <col min="24" max="24" width="87.28515625" style="61" customWidth="1"/>
    <col min="25" max="25" width="1.42578125" style="264" customWidth="1"/>
    <col min="26" max="16384" width="9.140625" style="61" hidden="1"/>
  </cols>
  <sheetData>
    <row r="1" spans="1:30" ht="12.75" x14ac:dyDescent="0.2">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75" x14ac:dyDescent="0.25">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5" thickBot="1" x14ac:dyDescent="0.25">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5" thickBot="1" x14ac:dyDescent="0.25">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2.75" x14ac:dyDescent="0.2">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 customHeight="1" x14ac:dyDescent="0.2">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x14ac:dyDescent="0.2">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x14ac:dyDescent="0.2">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x14ac:dyDescent="0.2">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x14ac:dyDescent="0.2">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x14ac:dyDescent="0.2">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x14ac:dyDescent="0.2">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x14ac:dyDescent="0.2">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x14ac:dyDescent="0.2">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x14ac:dyDescent="0.2">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x14ac:dyDescent="0.2">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x14ac:dyDescent="0.2">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x14ac:dyDescent="0.2">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x14ac:dyDescent="0.2">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x14ac:dyDescent="0.2">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x14ac:dyDescent="0.2">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x14ac:dyDescent="0.2">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x14ac:dyDescent="0.2">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x14ac:dyDescent="0.2">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x14ac:dyDescent="0.2">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x14ac:dyDescent="0.2">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x14ac:dyDescent="0.2">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x14ac:dyDescent="0.2">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x14ac:dyDescent="0.2">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x14ac:dyDescent="0.2">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x14ac:dyDescent="0.2">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x14ac:dyDescent="0.2">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x14ac:dyDescent="0.2">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x14ac:dyDescent="0.2">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x14ac:dyDescent="0.2">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x14ac:dyDescent="0.2">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x14ac:dyDescent="0.2">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x14ac:dyDescent="0.2">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x14ac:dyDescent="0.2">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x14ac:dyDescent="0.2">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x14ac:dyDescent="0.2">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x14ac:dyDescent="0.2">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x14ac:dyDescent="0.2">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x14ac:dyDescent="0.2">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x14ac:dyDescent="0.2">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x14ac:dyDescent="0.2">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x14ac:dyDescent="0.2">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x14ac:dyDescent="0.2">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x14ac:dyDescent="0.2">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x14ac:dyDescent="0.2">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x14ac:dyDescent="0.2">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x14ac:dyDescent="0.2">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x14ac:dyDescent="0.2">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x14ac:dyDescent="0.2">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x14ac:dyDescent="0.2">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x14ac:dyDescent="0.2">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x14ac:dyDescent="0.2">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x14ac:dyDescent="0.2">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x14ac:dyDescent="0.2">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x14ac:dyDescent="0.2">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x14ac:dyDescent="0.2">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x14ac:dyDescent="0.2">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x14ac:dyDescent="0.2">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x14ac:dyDescent="0.2">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x14ac:dyDescent="0.2">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x14ac:dyDescent="0.2">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x14ac:dyDescent="0.2">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x14ac:dyDescent="0.2">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x14ac:dyDescent="0.2">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x14ac:dyDescent="0.2">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x14ac:dyDescent="0.2">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x14ac:dyDescent="0.2">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x14ac:dyDescent="0.2">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x14ac:dyDescent="0.2">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x14ac:dyDescent="0.2">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x14ac:dyDescent="0.2">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x14ac:dyDescent="0.2">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x14ac:dyDescent="0.2">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x14ac:dyDescent="0.2">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x14ac:dyDescent="0.2">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x14ac:dyDescent="0.2">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x14ac:dyDescent="0.2">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x14ac:dyDescent="0.2">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x14ac:dyDescent="0.2">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x14ac:dyDescent="0.2">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x14ac:dyDescent="0.2">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x14ac:dyDescent="0.2">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x14ac:dyDescent="0.2">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x14ac:dyDescent="0.2">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x14ac:dyDescent="0.2">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x14ac:dyDescent="0.2">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x14ac:dyDescent="0.2">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x14ac:dyDescent="0.2">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x14ac:dyDescent="0.2">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x14ac:dyDescent="0.2">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x14ac:dyDescent="0.2">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x14ac:dyDescent="0.2">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x14ac:dyDescent="0.2">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x14ac:dyDescent="0.2">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x14ac:dyDescent="0.2">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x14ac:dyDescent="0.2">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x14ac:dyDescent="0.2">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x14ac:dyDescent="0.2">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x14ac:dyDescent="0.2">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x14ac:dyDescent="0.2">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x14ac:dyDescent="0.2">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x14ac:dyDescent="0.2">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x14ac:dyDescent="0.2">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x14ac:dyDescent="0.2">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x14ac:dyDescent="0.2">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x14ac:dyDescent="0.2">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x14ac:dyDescent="0.2">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x14ac:dyDescent="0.2">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x14ac:dyDescent="0.2">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x14ac:dyDescent="0.2">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x14ac:dyDescent="0.2">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x14ac:dyDescent="0.2">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x14ac:dyDescent="0.2">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x14ac:dyDescent="0.2">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x14ac:dyDescent="0.2">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x14ac:dyDescent="0.2">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x14ac:dyDescent="0.2">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x14ac:dyDescent="0.2">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x14ac:dyDescent="0.2">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x14ac:dyDescent="0.2">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x14ac:dyDescent="0.2">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x14ac:dyDescent="0.2">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x14ac:dyDescent="0.2">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x14ac:dyDescent="0.2">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x14ac:dyDescent="0.2">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x14ac:dyDescent="0.2">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x14ac:dyDescent="0.2">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x14ac:dyDescent="0.2">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x14ac:dyDescent="0.2">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x14ac:dyDescent="0.2">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x14ac:dyDescent="0.2">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x14ac:dyDescent="0.2">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x14ac:dyDescent="0.2">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x14ac:dyDescent="0.2">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x14ac:dyDescent="0.2">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x14ac:dyDescent="0.2">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x14ac:dyDescent="0.2">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x14ac:dyDescent="0.2">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x14ac:dyDescent="0.2">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x14ac:dyDescent="0.2">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x14ac:dyDescent="0.2">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x14ac:dyDescent="0.2">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x14ac:dyDescent="0.2">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x14ac:dyDescent="0.2">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x14ac:dyDescent="0.2">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x14ac:dyDescent="0.2">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x14ac:dyDescent="0.2">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x14ac:dyDescent="0.2">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x14ac:dyDescent="0.2">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x14ac:dyDescent="0.2">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x14ac:dyDescent="0.2">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x14ac:dyDescent="0.2">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x14ac:dyDescent="0.2">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x14ac:dyDescent="0.2">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x14ac:dyDescent="0.2">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x14ac:dyDescent="0.2">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x14ac:dyDescent="0.2">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x14ac:dyDescent="0.2">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x14ac:dyDescent="0.2">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x14ac:dyDescent="0.2">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x14ac:dyDescent="0.2">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x14ac:dyDescent="0.2">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x14ac:dyDescent="0.2">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x14ac:dyDescent="0.2">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x14ac:dyDescent="0.2">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x14ac:dyDescent="0.2">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x14ac:dyDescent="0.2">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x14ac:dyDescent="0.2">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x14ac:dyDescent="0.2">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x14ac:dyDescent="0.2">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x14ac:dyDescent="0.2">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x14ac:dyDescent="0.2">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x14ac:dyDescent="0.2">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x14ac:dyDescent="0.2">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x14ac:dyDescent="0.2">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x14ac:dyDescent="0.2">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x14ac:dyDescent="0.2">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x14ac:dyDescent="0.2">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x14ac:dyDescent="0.2">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x14ac:dyDescent="0.2">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x14ac:dyDescent="0.2">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x14ac:dyDescent="0.2">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x14ac:dyDescent="0.2">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x14ac:dyDescent="0.2">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x14ac:dyDescent="0.2">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x14ac:dyDescent="0.2">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x14ac:dyDescent="0.2">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x14ac:dyDescent="0.2">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x14ac:dyDescent="0.2">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x14ac:dyDescent="0.2">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x14ac:dyDescent="0.2">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x14ac:dyDescent="0.2">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x14ac:dyDescent="0.2">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x14ac:dyDescent="0.2">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x14ac:dyDescent="0.2">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x14ac:dyDescent="0.2">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x14ac:dyDescent="0.2">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x14ac:dyDescent="0.2">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x14ac:dyDescent="0.2">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x14ac:dyDescent="0.2">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x14ac:dyDescent="0.2">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Protection password="85FB" sheet="1" objects="1" scenarios="1"/>
  <dataConsolidate/>
  <mergeCells count="203">
    <mergeCell ref="B12:C12"/>
    <mergeCell ref="B13:C13"/>
    <mergeCell ref="B14:C14"/>
    <mergeCell ref="V5:W5"/>
    <mergeCell ref="A5:C5"/>
    <mergeCell ref="T5:U5"/>
    <mergeCell ref="B7:C7"/>
    <mergeCell ref="B8:C8"/>
    <mergeCell ref="B9:C9"/>
    <mergeCell ref="B10:C10"/>
    <mergeCell ref="B11:C11"/>
    <mergeCell ref="B19:C19"/>
    <mergeCell ref="B20:C20"/>
    <mergeCell ref="B21:C21"/>
    <mergeCell ref="B22:C22"/>
    <mergeCell ref="B15:C15"/>
    <mergeCell ref="B16:C16"/>
    <mergeCell ref="B17:C17"/>
    <mergeCell ref="B18:C18"/>
    <mergeCell ref="B27:C27"/>
    <mergeCell ref="B28:C28"/>
    <mergeCell ref="B29:C29"/>
    <mergeCell ref="B30:C30"/>
    <mergeCell ref="B23:C23"/>
    <mergeCell ref="B24:C24"/>
    <mergeCell ref="B25:C25"/>
    <mergeCell ref="B26:C26"/>
    <mergeCell ref="B35:C35"/>
    <mergeCell ref="B36:C36"/>
    <mergeCell ref="B37:C37"/>
    <mergeCell ref="B38:C38"/>
    <mergeCell ref="B31:C31"/>
    <mergeCell ref="B32:C32"/>
    <mergeCell ref="B33:C33"/>
    <mergeCell ref="B34:C34"/>
    <mergeCell ref="B43:C43"/>
    <mergeCell ref="B44:C44"/>
    <mergeCell ref="B45:C45"/>
    <mergeCell ref="B46:C46"/>
    <mergeCell ref="B39:C39"/>
    <mergeCell ref="B40:C40"/>
    <mergeCell ref="B41:C41"/>
    <mergeCell ref="B42:C42"/>
    <mergeCell ref="B51:C51"/>
    <mergeCell ref="B52:C52"/>
    <mergeCell ref="B53:C53"/>
    <mergeCell ref="B54:C54"/>
    <mergeCell ref="B47:C47"/>
    <mergeCell ref="B48:C48"/>
    <mergeCell ref="B49:C49"/>
    <mergeCell ref="B50:C50"/>
    <mergeCell ref="B59:C59"/>
    <mergeCell ref="B60:C60"/>
    <mergeCell ref="B61:C61"/>
    <mergeCell ref="B62:C62"/>
    <mergeCell ref="B55:C55"/>
    <mergeCell ref="B56:C56"/>
    <mergeCell ref="B57:C57"/>
    <mergeCell ref="B58:C58"/>
    <mergeCell ref="B67:C67"/>
    <mergeCell ref="B68:C68"/>
    <mergeCell ref="B69:C69"/>
    <mergeCell ref="B70:C70"/>
    <mergeCell ref="B63:C63"/>
    <mergeCell ref="B64:C64"/>
    <mergeCell ref="B65:C65"/>
    <mergeCell ref="B66:C66"/>
    <mergeCell ref="B75:C75"/>
    <mergeCell ref="B76:C76"/>
    <mergeCell ref="B77:C77"/>
    <mergeCell ref="B78:C78"/>
    <mergeCell ref="B71:C71"/>
    <mergeCell ref="B72:C72"/>
    <mergeCell ref="B73:C73"/>
    <mergeCell ref="B74:C74"/>
    <mergeCell ref="B83:C83"/>
    <mergeCell ref="B84:C84"/>
    <mergeCell ref="B85:C85"/>
    <mergeCell ref="B86:C86"/>
    <mergeCell ref="B79:C79"/>
    <mergeCell ref="B80:C80"/>
    <mergeCell ref="B81:C81"/>
    <mergeCell ref="B82:C82"/>
    <mergeCell ref="B91:C91"/>
    <mergeCell ref="B92:C92"/>
    <mergeCell ref="B93:C93"/>
    <mergeCell ref="B94:C94"/>
    <mergeCell ref="B87:C87"/>
    <mergeCell ref="B88:C88"/>
    <mergeCell ref="B89:C89"/>
    <mergeCell ref="B90:C90"/>
    <mergeCell ref="B99:C99"/>
    <mergeCell ref="B100:C100"/>
    <mergeCell ref="B101:C101"/>
    <mergeCell ref="B102:C102"/>
    <mergeCell ref="B95:C95"/>
    <mergeCell ref="B96:C96"/>
    <mergeCell ref="B97:C97"/>
    <mergeCell ref="B98:C98"/>
    <mergeCell ref="B107:C107"/>
    <mergeCell ref="B108:C108"/>
    <mergeCell ref="B109:C109"/>
    <mergeCell ref="B110:C110"/>
    <mergeCell ref="B103:C103"/>
    <mergeCell ref="B104:C104"/>
    <mergeCell ref="B105:C105"/>
    <mergeCell ref="B106:C106"/>
    <mergeCell ref="B115:C115"/>
    <mergeCell ref="B116:C116"/>
    <mergeCell ref="B117:C117"/>
    <mergeCell ref="B118:C118"/>
    <mergeCell ref="B111:C111"/>
    <mergeCell ref="B112:C112"/>
    <mergeCell ref="B113:C113"/>
    <mergeCell ref="B114:C114"/>
    <mergeCell ref="B123:C123"/>
    <mergeCell ref="B124:C124"/>
    <mergeCell ref="B125:C125"/>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39:C139"/>
    <mergeCell ref="B140:C140"/>
    <mergeCell ref="B141:C141"/>
    <mergeCell ref="B142:C142"/>
    <mergeCell ref="B135:C135"/>
    <mergeCell ref="B136:C136"/>
    <mergeCell ref="B137:C137"/>
    <mergeCell ref="B138:C138"/>
    <mergeCell ref="B147:C147"/>
    <mergeCell ref="B148:C148"/>
    <mergeCell ref="B149:C149"/>
    <mergeCell ref="B150:C150"/>
    <mergeCell ref="B143:C143"/>
    <mergeCell ref="B144:C144"/>
    <mergeCell ref="B145:C145"/>
    <mergeCell ref="B146:C146"/>
    <mergeCell ref="B155:C155"/>
    <mergeCell ref="B156:C156"/>
    <mergeCell ref="B157:C157"/>
    <mergeCell ref="B158:C158"/>
    <mergeCell ref="B151:C151"/>
    <mergeCell ref="B152:C152"/>
    <mergeCell ref="B153:C153"/>
    <mergeCell ref="B154:C154"/>
    <mergeCell ref="B163:C163"/>
    <mergeCell ref="B164:C164"/>
    <mergeCell ref="B165:C165"/>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79:C179"/>
    <mergeCell ref="B180:C180"/>
    <mergeCell ref="B181:C181"/>
    <mergeCell ref="B182:C182"/>
    <mergeCell ref="B175:C175"/>
    <mergeCell ref="B176:C176"/>
    <mergeCell ref="B177:C177"/>
    <mergeCell ref="B178:C178"/>
    <mergeCell ref="B187:C187"/>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3"/>
  <dimension ref="A1:C56"/>
  <sheetViews>
    <sheetView workbookViewId="0"/>
  </sheetViews>
  <sheetFormatPr defaultColWidth="0" defaultRowHeight="12.75" zeroHeight="1" x14ac:dyDescent="0.2"/>
  <cols>
    <col min="1" max="1" width="2.7109375" style="238" customWidth="1"/>
    <col min="2" max="2" width="118.7109375" style="239" customWidth="1"/>
    <col min="3" max="3" width="2.7109375" style="238" customWidth="1"/>
    <col min="4" max="16384" width="9.140625" style="238" hidden="1"/>
  </cols>
  <sheetData>
    <row r="1" spans="1:3" s="80" customFormat="1" x14ac:dyDescent="0.2">
      <c r="B1" s="240" t="s">
        <v>755</v>
      </c>
    </row>
    <row r="2" spans="1:3" s="61" customFormat="1" ht="20.100000000000001" customHeight="1" x14ac:dyDescent="0.2">
      <c r="A2" s="80"/>
      <c r="B2" s="84" t="s">
        <v>533</v>
      </c>
      <c r="C2" s="80"/>
    </row>
    <row r="3" spans="1:3" s="61" customFormat="1" ht="5.0999999999999996" customHeight="1" x14ac:dyDescent="0.2">
      <c r="A3" s="80"/>
      <c r="B3" s="135"/>
      <c r="C3" s="80"/>
    </row>
    <row r="4" spans="1:3" s="61" customFormat="1" ht="12.95" customHeight="1" x14ac:dyDescent="0.2">
      <c r="A4" s="80"/>
      <c r="B4" s="308" t="s">
        <v>756</v>
      </c>
      <c r="C4" s="80"/>
    </row>
    <row r="5" spans="1:3" s="61" customFormat="1" ht="5.0999999999999996" customHeight="1" x14ac:dyDescent="0.2">
      <c r="A5" s="80"/>
      <c r="B5" s="135"/>
      <c r="C5" s="80"/>
    </row>
    <row r="6" spans="1:3" s="61" customFormat="1" ht="12.95" customHeight="1" x14ac:dyDescent="0.2">
      <c r="A6" s="80"/>
      <c r="B6" s="136" t="s">
        <v>132</v>
      </c>
      <c r="C6" s="80"/>
    </row>
    <row r="7" spans="1:3" s="68" customFormat="1" ht="5.25" x14ac:dyDescent="0.15">
      <c r="A7" s="81"/>
      <c r="B7" s="137"/>
      <c r="C7" s="81"/>
    </row>
    <row r="8" spans="1:3" s="61" customFormat="1" ht="26.1" customHeight="1" x14ac:dyDescent="0.2">
      <c r="A8" s="80"/>
      <c r="B8" s="136" t="s">
        <v>751</v>
      </c>
      <c r="C8" s="80"/>
    </row>
    <row r="9" spans="1:3" s="68" customFormat="1" ht="5.25" x14ac:dyDescent="0.15">
      <c r="A9" s="81"/>
      <c r="B9" s="137"/>
      <c r="C9" s="81"/>
    </row>
    <row r="10" spans="1:3" s="61" customFormat="1" ht="26.1" customHeight="1" x14ac:dyDescent="0.2">
      <c r="A10" s="80"/>
      <c r="B10" s="136" t="s">
        <v>718</v>
      </c>
      <c r="C10" s="80"/>
    </row>
    <row r="11" spans="1:3" s="68" customFormat="1" ht="5.25" x14ac:dyDescent="0.15">
      <c r="A11" s="81"/>
      <c r="B11" s="137"/>
      <c r="C11" s="81"/>
    </row>
    <row r="12" spans="1:3" s="61" customFormat="1" ht="12.95" customHeight="1" x14ac:dyDescent="0.2">
      <c r="A12" s="80"/>
      <c r="B12" s="136" t="s">
        <v>122</v>
      </c>
      <c r="C12" s="80"/>
    </row>
    <row r="13" spans="1:3" s="68" customFormat="1" ht="5.25" x14ac:dyDescent="0.15">
      <c r="A13" s="81"/>
      <c r="B13" s="137"/>
      <c r="C13" s="81"/>
    </row>
    <row r="14" spans="1:3" s="61" customFormat="1" ht="12.95" customHeight="1" x14ac:dyDescent="0.2">
      <c r="A14" s="80"/>
      <c r="B14" s="138" t="s">
        <v>752</v>
      </c>
      <c r="C14" s="80"/>
    </row>
    <row r="15" spans="1:3" s="68" customFormat="1" ht="5.25" x14ac:dyDescent="0.15">
      <c r="A15" s="81"/>
      <c r="B15" s="137"/>
      <c r="C15" s="81"/>
    </row>
    <row r="16" spans="1:3" s="61" customFormat="1" ht="26.1" customHeight="1" x14ac:dyDescent="0.2">
      <c r="A16" s="80"/>
      <c r="B16" s="138" t="s">
        <v>126</v>
      </c>
      <c r="C16" s="80"/>
    </row>
    <row r="17" spans="1:3" s="68" customFormat="1" ht="5.25" x14ac:dyDescent="0.15">
      <c r="A17" s="81"/>
      <c r="B17" s="137"/>
      <c r="C17" s="81"/>
    </row>
    <row r="18" spans="1:3" s="61" customFormat="1" ht="26.1" customHeight="1" x14ac:dyDescent="0.2">
      <c r="A18" s="80"/>
      <c r="B18" s="138" t="s">
        <v>753</v>
      </c>
      <c r="C18" s="80"/>
    </row>
    <row r="19" spans="1:3" s="68" customFormat="1" ht="5.25" x14ac:dyDescent="0.15">
      <c r="A19" s="81"/>
      <c r="B19" s="137"/>
      <c r="C19" s="81"/>
    </row>
    <row r="20" spans="1:3" s="61" customFormat="1" ht="12.95" customHeight="1" x14ac:dyDescent="0.2">
      <c r="A20" s="80"/>
      <c r="B20" s="138" t="s">
        <v>524</v>
      </c>
      <c r="C20" s="80"/>
    </row>
    <row r="21" spans="1:3" s="68" customFormat="1" ht="5.25" x14ac:dyDescent="0.15">
      <c r="A21" s="81"/>
      <c r="B21" s="137"/>
      <c r="C21" s="81"/>
    </row>
    <row r="22" spans="1:3" s="61" customFormat="1" ht="39" customHeight="1" x14ac:dyDescent="0.2">
      <c r="A22" s="80"/>
      <c r="B22" s="138" t="s">
        <v>719</v>
      </c>
      <c r="C22" s="80"/>
    </row>
    <row r="23" spans="1:3" s="61" customFormat="1" ht="6.75" customHeight="1" x14ac:dyDescent="0.2">
      <c r="A23" s="80"/>
      <c r="B23" s="138"/>
      <c r="C23" s="80"/>
    </row>
    <row r="24" spans="1:3" s="61" customFormat="1" ht="12.95" customHeight="1" x14ac:dyDescent="0.2">
      <c r="A24" s="80"/>
      <c r="B24" s="138" t="s">
        <v>720</v>
      </c>
      <c r="C24" s="80"/>
    </row>
    <row r="25" spans="1:3" s="61" customFormat="1" ht="5.0999999999999996" customHeight="1" x14ac:dyDescent="0.2">
      <c r="A25" s="80"/>
      <c r="B25" s="138"/>
      <c r="C25" s="80"/>
    </row>
    <row r="26" spans="1:3" s="61" customFormat="1" ht="39" customHeight="1" x14ac:dyDescent="0.2">
      <c r="A26" s="80"/>
      <c r="B26" s="138" t="s">
        <v>721</v>
      </c>
      <c r="C26" s="80"/>
    </row>
    <row r="27" spans="1:3" s="61" customFormat="1" ht="5.25" customHeight="1" x14ac:dyDescent="0.2">
      <c r="A27" s="80"/>
      <c r="B27" s="138"/>
      <c r="C27" s="80"/>
    </row>
    <row r="28" spans="1:3" s="61" customFormat="1" ht="12.95" customHeight="1" x14ac:dyDescent="0.2">
      <c r="A28" s="80"/>
      <c r="B28" s="138" t="s">
        <v>754</v>
      </c>
      <c r="C28" s="80"/>
    </row>
    <row r="29" spans="1:3" s="61" customFormat="1" ht="4.5" customHeight="1" x14ac:dyDescent="0.2">
      <c r="A29" s="80"/>
      <c r="B29" s="138"/>
      <c r="C29" s="80"/>
    </row>
    <row r="30" spans="1:3" s="61" customFormat="1" ht="26.1" customHeight="1" x14ac:dyDescent="0.2">
      <c r="A30" s="80"/>
      <c r="B30" s="138" t="s">
        <v>711</v>
      </c>
      <c r="C30" s="80"/>
    </row>
    <row r="31" spans="1:3" s="61" customFormat="1" ht="4.5" customHeight="1" x14ac:dyDescent="0.2">
      <c r="A31" s="80"/>
      <c r="B31" s="138"/>
      <c r="C31" s="80"/>
    </row>
    <row r="32" spans="1:3" s="61" customFormat="1" ht="12.95" customHeight="1" x14ac:dyDescent="0.2">
      <c r="A32" s="80"/>
      <c r="B32" s="138" t="s">
        <v>722</v>
      </c>
      <c r="C32" s="80"/>
    </row>
    <row r="33" spans="1:3" s="61" customFormat="1" ht="5.0999999999999996" customHeight="1" x14ac:dyDescent="0.2">
      <c r="A33" s="80"/>
      <c r="B33" s="138"/>
      <c r="C33" s="80"/>
    </row>
    <row r="34" spans="1:3" s="61" customFormat="1" ht="12.95" customHeight="1" x14ac:dyDescent="0.2">
      <c r="A34" s="80"/>
      <c r="B34" s="138" t="s">
        <v>161</v>
      </c>
      <c r="C34" s="80"/>
    </row>
    <row r="35" spans="1:3" s="61" customFormat="1" ht="5.0999999999999996" customHeight="1" x14ac:dyDescent="0.2">
      <c r="A35" s="80"/>
      <c r="B35" s="139"/>
      <c r="C35" s="80"/>
    </row>
    <row r="36" spans="1:3" s="61" customFormat="1" ht="12.95" customHeight="1" x14ac:dyDescent="0.2">
      <c r="A36" s="80"/>
      <c r="B36" s="83"/>
      <c r="C36" s="80"/>
    </row>
    <row r="37" spans="1:3" s="61" customFormat="1" ht="20.100000000000001" customHeight="1" x14ac:dyDescent="0.2">
      <c r="A37" s="80"/>
      <c r="B37" s="87" t="s">
        <v>532</v>
      </c>
      <c r="C37" s="80"/>
    </row>
    <row r="38" spans="1:3" s="61" customFormat="1" ht="5.0999999999999996" customHeight="1" x14ac:dyDescent="0.2">
      <c r="A38" s="80"/>
      <c r="B38" s="85"/>
      <c r="C38" s="80"/>
    </row>
    <row r="39" spans="1:3" s="61" customFormat="1" ht="12.95" customHeight="1" x14ac:dyDescent="0.2">
      <c r="A39" s="80"/>
      <c r="B39" s="85" t="s">
        <v>125</v>
      </c>
      <c r="C39" s="80"/>
    </row>
    <row r="40" spans="1:3" s="61" customFormat="1" ht="5.0999999999999996" customHeight="1" x14ac:dyDescent="0.2">
      <c r="A40" s="80"/>
      <c r="B40" s="85"/>
      <c r="C40" s="80"/>
    </row>
    <row r="41" spans="1:3" s="61" customFormat="1" ht="26.1" customHeight="1" x14ac:dyDescent="0.2">
      <c r="A41" s="80"/>
      <c r="B41" s="85" t="s">
        <v>530</v>
      </c>
      <c r="C41" s="80"/>
    </row>
    <row r="42" spans="1:3" s="61" customFormat="1" ht="5.0999999999999996" customHeight="1" x14ac:dyDescent="0.2">
      <c r="A42" s="80"/>
      <c r="B42" s="85"/>
      <c r="C42" s="80"/>
    </row>
    <row r="43" spans="1:3" s="61" customFormat="1" ht="12.95" customHeight="1" x14ac:dyDescent="0.2">
      <c r="A43" s="80"/>
      <c r="B43" s="85" t="s">
        <v>531</v>
      </c>
      <c r="C43" s="80"/>
    </row>
    <row r="44" spans="1:3" s="61" customFormat="1" ht="5.0999999999999996" customHeight="1" x14ac:dyDescent="0.2">
      <c r="A44" s="80"/>
      <c r="B44" s="86"/>
      <c r="C44" s="80"/>
    </row>
    <row r="45" spans="1:3" s="61" customFormat="1" ht="12.95" customHeight="1" x14ac:dyDescent="0.2">
      <c r="A45" s="80"/>
      <c r="B45" s="83"/>
      <c r="C45" s="80"/>
    </row>
    <row r="46" spans="1:3" hidden="1" x14ac:dyDescent="0.2"/>
    <row r="47" spans="1:3" hidden="1" x14ac:dyDescent="0.2"/>
    <row r="48" spans="1:3"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3</vt:i4>
      </vt:variant>
      <vt:variant>
        <vt:lpstr>Zakresy nazwane</vt:lpstr>
      </vt:variant>
      <vt:variant>
        <vt:i4>2</vt:i4>
      </vt:variant>
    </vt:vector>
  </HeadingPairs>
  <TitlesOfParts>
    <vt:vector size="5" baseType="lpstr">
      <vt:lpstr>Team Roster</vt:lpstr>
      <vt:lpstr>Match History</vt:lpstr>
      <vt:lpstr>Read me</vt:lpstr>
      <vt:lpstr>'Match History'!Obszar_wydruku</vt:lpstr>
      <vt:lpstr>'Team Roster'!Obszar_wydruku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DominikT</cp:lastModifiedBy>
  <cp:lastPrinted>2008-07-09T10:49:50Z</cp:lastPrinted>
  <dcterms:created xsi:type="dcterms:W3CDTF">2001-02-12T07:17:33Z</dcterms:created>
  <dcterms:modified xsi:type="dcterms:W3CDTF">2016-10-08T16:08:36Z</dcterms:modified>
</cp:coreProperties>
</file>