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BU2"/>
  <c r="BT2"/>
  <c r="BS2"/>
  <c r="BU3"/>
  <c r="BT3"/>
  <c r="BS3"/>
  <c r="D6"/>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C3" i="2"/>
  <c r="AB10" i="4"/>
  <c r="J10"/>
  <c r="A3" i="2"/>
  <c r="BT13" i="4"/>
  <c r="BW13"/>
  <c r="BW16"/>
  <c r="BV16"/>
  <c r="BT16"/>
  <c r="BS16"/>
  <c r="BT12"/>
  <c r="BW12"/>
  <c r="BT9"/>
  <c r="BW14"/>
  <c r="BT14"/>
  <c r="BS14"/>
  <c r="BV14"/>
  <c r="BT6"/>
  <c r="BT5"/>
  <c r="BW5"/>
  <c r="BT8"/>
  <c r="BW8"/>
  <c r="BT4"/>
  <c r="BW2"/>
  <c r="D11"/>
  <c r="D14"/>
  <c r="D9"/>
  <c r="D12"/>
  <c r="D13"/>
  <c r="D10"/>
  <c r="BW4"/>
  <c r="BW6"/>
  <c r="BW9"/>
  <c r="AT13"/>
  <c r="X43"/>
  <c r="AU13"/>
  <c r="X13"/>
  <c r="K13"/>
  <c r="AR13"/>
  <c r="AQ13"/>
  <c r="AS13"/>
  <c r="AQ9"/>
  <c r="T39"/>
  <c r="Y9"/>
  <c r="AR9"/>
  <c r="AS9"/>
  <c r="X9"/>
  <c r="H9"/>
  <c r="AT9"/>
  <c r="K9"/>
  <c r="G9"/>
  <c r="AR14"/>
  <c r="AT14"/>
  <c r="AU14"/>
  <c r="AS14"/>
  <c r="Y14"/>
  <c r="X14"/>
  <c r="F14"/>
  <c r="AQ14"/>
  <c r="D7"/>
  <c r="BS4"/>
  <c r="BS5"/>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<sst xmlns="http://schemas.openxmlformats.org/spreadsheetml/2006/main" count="2795" uniqueCount="762">
  <si>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</si>
  <si>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</si>
  <si>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</si>
  <si>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</si>
  <si>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</si>
  <si>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</si>
  <si>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</si>
  <si>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</si>
  <si>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</si>
  <si>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</si>
  <si>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</si>
  <si>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</si>
  <si>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</si>
  <si>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</si>
  <si>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</si>
  <si>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</si>
  <si>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</si>
  <si>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</si>
  <si>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</si>
  <si>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</si>
  <si>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</si>
  <si>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</si>
  <si>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</si>
  <si>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</si>
  <si>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</si>
  <si>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</si>
  <si>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</si>
  <si>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</si>
  <si>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</si>
  <si>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</si>
  <si>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</si>
  <si>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</si>
  <si>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</si>
  <si>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</si>
  <si>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</si>
  <si>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</si>
  <si>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</si>
  <si>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</si>
  <si>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</si>
  <si>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</si>
  <si>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</si>
  <si>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</si>
  <si>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</si>
  <si>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</si>
  <si>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</si>
  <si>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</si>
  <si>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</si>
  <si>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</si>
  <si>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</si>
  <si>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</si>
  <si>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</si>
  <si>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</si>
  <si>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</si>
  <si>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</si>
  <si>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</si>
  <si>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</si>
  <si>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</si>
  <si>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</si>
  <si>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</si>
  <si>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</si>
  <si>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</si>
  <si>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</si>
  <si>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</si>
  <si>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</si>
  <si>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</si>
  <si>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</si>
  <si>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</si>
  <si>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</si>
  <si>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</si>
  <si>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</si>
  <si>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</si>
  <si>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</si>
  <si>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</si>
  <si>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</si>
  <si>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</si>
  <si>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</si>
  <si>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</si>
  <si>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</si>
  <si>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</si>
  <si>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</si>
  <si>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</si>
  <si>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</si>
  <si>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</si>
  <si>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</si>
  <si>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</si>
  <si>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</si>
  <si>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</si>
  <si>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</si>
  <si>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</si>
  <si>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</si>
  <si>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</si>
  <si>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</si>
  <si>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</si>
  <si>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</si>
  <si>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</si>
  <si>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</si>
  <si>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</si>
  <si>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</si>
  <si>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</si>
  <si>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</si>
  <si>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</si>
  <si>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</si>
  <si>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</si>
  <si>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</si>
  <si>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</si>
  <si>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</si>
  <si>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</si>
  <si>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</si>
  <si>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</si>
  <si>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</si>
  <si>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</si>
  <si>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</si>
  <si>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</si>
  <si>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</si>
  <si>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</si>
  <si>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</si>
  <si>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</si>
  <si>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</si>
  <si>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</si>
  <si>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</si>
  <si>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</si>
  <si>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</si>
  <si>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</si>
  <si>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</si>
  <si>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</si>
  <si>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</si>
  <si>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</si>
  <si>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</si>
  <si>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</si>
  <si>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</si>
  <si>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</si>
  <si>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</si>
  <si>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</si>
  <si>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</si>
  <si>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</si>
  <si>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</si>
  <si>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</si>
  <si>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</si>
  <si>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</si>
  <si>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</si>
  <si>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</si>
  <si>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</si>
  <si>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</si>
  <si>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</si>
  <si>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</si>
  <si>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</si>
  <si>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</si>
  <si>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</si>
  <si>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</si>
  <si>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</si>
  <si>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</si>
  <si>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</si>
  <si>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</si>
  <si>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</si>
  <si>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</si>
  <si>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</si>
  <si>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</si>
  <si>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</si>
  <si>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</si>
  <si>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</si>
  <si>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</si>
  <si>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</si>
  <si>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</si>
  <si>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</si>
  <si>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</si>
  <si>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</si>
  <si>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</si>
  <si>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</si>
  <si>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</si>
  <si>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</si>
  <si>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</si>
  <si>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</si>
  <si>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</si>
  <si>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</si>
  <si>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</si>
  <si>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</si>
  <si>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</si>
  <si>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</si>
  <si>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</si>
  <si>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</si>
  <si>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</si>
  <si>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</si>
  <si>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</si>
  <si>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</si>
  <si>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</si>
  <si>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</si>
  <si>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</si>
  <si>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</si>
  <si>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</si>
  <si>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</si>
  <si>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</si>
  <si>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</si>
  <si>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</si>
  <si>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</si>
  <si>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</si>
  <si>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</si>
  <si>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</si>
  <si>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</si>
  <si>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</si>
  <si>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</si>
  <si>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</si>
  <si>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</si>
  <si>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</si>
  <si>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</si>
  <si>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</si>
  <si>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</si>
  <si>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</si>
  <si>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</si>
  <si>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</si>
  <si>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</si>
  <si>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</si>
  <si>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</si>
  <si>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</si>
  <si>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</si>
  <si>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</si>
  <si>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</si>
  <si>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</si>
  <si>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</si>
  <si>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</si>
  <si>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</si>
  <si>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</si>
  <si>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</si>
  <si>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</si>
  <si>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</si>
  <si>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</si>
  <si>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</si>
  <si>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</si>
  <si>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</si>
  <si>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</si>
  <si>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</si>
  <si>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</si>
  <si>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</si>
  <si>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</si>
  <si>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</si>
  <si>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</si>
  <si>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</si>
  <si>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</si>
  <si>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</si>
  <si>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</si>
  <si>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</si>
  <si>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</si>
  <si>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</si>
  <si>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</si>
  <si>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</si>
  <si>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</si>
  <si>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</si>
  <si>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</si>
  <si>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</si>
  <si>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</si>
  <si>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</si>
  <si>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</si>
  <si>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</si>
  <si>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</si>
  <si>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</si>
  <si>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</si>
  <si>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</si>
  <si>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</si>
  <si>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</si>
  <si>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</si>
  <si>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</si>
  <si>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</si>
  <si>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</si>
  <si>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</si>
  <si>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</si>
  <si>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</si>
  <si>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</si>
  <si>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</si>
  <si>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</si>
  <si>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</si>
  <si>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</si>
  <si>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</si>
  <si>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</si>
  <si>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</si>
  <si>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</si>
  <si>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</si>
  <si>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</si>
  <si>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</si>
  <si>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</si>
  <si>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</si>
  <si>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</si>
  <si>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</si>
  <si>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</si>
  <si>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</si>
  <si>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</si>
  <si>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</si>
  <si>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</si>
  <si>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</si>
  <si>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</si>
  <si>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</si>
  <si>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</si>
  <si>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</si>
  <si>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</si>
  <si>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</si>
  <si>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</si>
  <si>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</si>
  <si>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</si>
  <si>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</si>
  <si>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</si>
  <si>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</si>
  <si>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</si>
  <si>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</si>
  <si>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</si>
  <si>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</si>
  <si>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</si>
  <si>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</si>
  <si>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</si>
  <si>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</si>
  <si>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</si>
  <si>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</si>
  <si>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</si>
  <si>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</si>
  <si>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</si>
  <si>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</si>
  <si>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</si>
  <si>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</si>
  <si>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</si>
  <si>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</si>
  <si>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</si>
  <si>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</si>
  <si>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</si>
  <si>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</si>
  <si>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</si>
  <si>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</si>
  <si>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</si>
  <si>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</si>
  <si>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</si>
  <si>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</si>
  <si>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</si>
  <si>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</si>
  <si>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</si>
  <si>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</si>
  <si>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</si>
  <si>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</si>
  <si>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</si>
  <si>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</si>
  <si>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</si>
  <si>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</si>
  <si>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</si>
  <si>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</si>
  <si>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</si>
  <si>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</si>
  <si>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</si>
  <si>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</si>
  <si>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</si>
  <si>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</si>
  <si>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</si>
  <si>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</si>
  <si>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</si>
  <si>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</si>
  <si>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</si>
  <si>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</si>
  <si>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</si>
  <si>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</si>
  <si>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</si>
  <si>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</si>
  <si>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</si>
  <si>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</si>
  <si>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</si>
  <si>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</si>
  <si>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</si>
  <si>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</si>
  <si>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</si>
  <si>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</si>
  <si>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</si>
  <si>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</si>
  <si>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</si>
  <si>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</si>
  <si>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</si>
  <si>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</si>
  <si>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</si>
  <si>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</si>
  <si>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</si>
  <si>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</si>
  <si>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</si>
  <si>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</si>
  <si>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</si>
  <si>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</si>
  <si>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</si>
  <si>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</si>
  <si>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</si>
  <si>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</si>
  <si>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</si>
  <si>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</si>
  <si>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</si>
  <si>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</si>
  <si>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</si>
  <si>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</si>
  <si>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</si>
  <si>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</si>
  <si>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</si>
  <si>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</si>
  <si>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</si>
  <si>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</si>
  <si>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</si>
  <si>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</si>
  <si>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</si>
  <si>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</si>
  <si>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</si>
  <si>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</si>
  <si>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</si>
  <si>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</si>
  <si>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</si>
  <si>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</si>
  <si>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</si>
  <si>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</si>
  <si>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</si>
  <si>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</si>
  <si>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</si>
  <si>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</si>
  <si>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</si>
  <si>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</si>
  <si>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</si>
  <si>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</si>
  <si>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</si>
  <si>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</si>
  <si>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</si>
  <si>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</si>
  <si>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</si>
  <si>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</si>
  <si>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</si>
  <si>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</si>
  <si>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</si>
  <si>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</si>
  <si>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</si>
  <si>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</si>
  <si>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</si>
  <si>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</si>
  <si>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</si>
  <si>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</si>
  <si>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</si>
  <si>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</si>
  <si>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</si>
  <si>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</si>
  <si>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</si>
  <si>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</si>
  <si>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</si>
  <si>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</si>
  <si>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</si>
  <si>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</si>
  <si>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</si>
  <si>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</si>
  <si>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</si>
  <si>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</si>
  <si>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</si>
  <si>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</si>
  <si>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</si>
  <si>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</si>
  <si>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</si>
  <si>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</si>
  <si>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</si>
  <si>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</si>
  <si>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</si>
  <si>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</si>
  <si>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</si>
  <si>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</si>
  <si>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</si>
  <si>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</si>
  <si>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</si>
  <si>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</si>
  <si>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</si>
  <si>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</si>
  <si>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</si>
  <si>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</si>
  <si>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</si>
  <si>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</si>
  <si>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</si>
  <si>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</si>
  <si>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</si>
  <si>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</si>
  <si>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</si>
  <si>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</si>
  <si>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</si>
  <si>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</si>
  <si>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</si>
  <si>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</si>
  <si>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</si>
  <si>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</si>
  <si>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</si>
  <si>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</si>
  <si>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</si>
  <si>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</si>
  <si>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</si>
  <si>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</si>
  <si>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</si>
  <si>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</si>
  <si>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</si>
  <si>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</si>
  <si>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</si>
  <si>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</si>
  <si>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</si>
  <si>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</si>
  <si>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</si>
  <si>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</si>
  <si>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</si>
  <si>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</si>
  <si>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</si>
  <si>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</si>
  <si>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</si>
  <si>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</si>
  <si>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</si>
  <si>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</si>
  <si>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</si>
  <si>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</si>
  <si>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</si>
  <si>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</si>
  <si>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</si>
  <si>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</si>
  <si>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</si>
  <si>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</si>
  <si>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</si>
  <si>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</si>
  <si>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</si>
  <si>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</si>
  <si>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</si>
  <si>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</si>
  <si>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</si>
  <si>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</si>
  <si>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</si>
  <si>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</si>
  <si>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</si>
  <si>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</si>
  <si>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</si>
  <si>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</si>
  <si>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</si>
  <si>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</si>
  <si>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</si>
  <si>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</si>
  <si>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</si>
  <si>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</si>
  <si>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</si>
  <si>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</si>
  <si>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</si>
  <si>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</si>
  <si>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</si>
  <si>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</si>
  <si>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</si>
  <si>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</si>
  <si>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</si>
  <si>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</si>
  <si>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</si>
  <si>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</si>
  <si>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</si>
  <si>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</si>
  <si>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</si>
  <si>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</si>
  <si>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</si>
  <si>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</si>
  <si>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</si>
  <si>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</si>
  <si>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</si>
  <si>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</si>
  <si>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</si>
  <si>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</si>
  <si>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</si>
  <si>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</si>
  <si>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</si>
  <si>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</si>
  <si>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</si>
  <si>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</si>
  <si>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</si>
  <si>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</si>
  <si>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</si>
  <si>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</si>
  <si>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</si>
  <si>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</si>
  <si>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</si>
  <si>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</si>
  <si>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</si>
  <si>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</si>
  <si>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</si>
  <si>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</si>
  <si>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</si>
  <si>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</si>
  <si>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</si>
  <si>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</si>
  <si>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</si>
  <si>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</si>
  <si>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</si>
  <si>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</si>
  <si>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</si>
  <si>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</si>
  <si>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</si>
  <si>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</si>
  <si>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</si>
  <si>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</si>
  <si>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</si>
  <si>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</si>
  <si>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</si>
  <si>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</si>
  <si>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</si>
  <si>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</si>
  <si>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</si>
  <si>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</si>
  <si>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</si>
  <si>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</si>
  <si>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</si>
  <si>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</si>
  <si>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</si>
  <si>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</si>
  <si>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</si>
  <si>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</si>
  <si>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</si>
  <si>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</si>
  <si>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</si>
  <si>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</si>
  <si>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</si>
  <si>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</si>
  <si>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</si>
  <si>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</si>
  <si>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</si>
  <si>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</si>
  <si>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</si>
  <si>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</si>
  <si>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</si>
  <si>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</si>
  <si>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</si>
  <si>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</si>
  <si>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</si>
  <si>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</si>
  <si>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</si>
  <si>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</si>
  <si>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</si>
  <si>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</si>
  <si>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</si>
  <si>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</si>
  <si>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</si>
  <si>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</si>
  <si>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</si>
  <si>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</si>
  <si>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</si>
  <si>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</si>
  <si>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</si>
  <si>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</si>
  <si>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</si>
  <si>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</si>
  <si>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</si>
  <si>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</si>
  <si>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</si>
  <si>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</si>
  <si>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</si>
  <si>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</si>
  <si>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</si>
  <si>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</si>
  <si>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</si>
  <si>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</si>
  <si>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</si>
  <si>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</si>
  <si>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</si>
  <si>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</si>
  <si>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</si>
  <si>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</si>
  <si>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</si>
  <si>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</si>
  <si>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</si>
  <si>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</si>
  <si>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</si>
  <si>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</si>
  <si>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</si>
  <si>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</si>
  <si>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</si>
  <si>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</si>
  <si>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</si>
  <si>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</si>
  <si>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</si>
  <si>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</si>
  <si>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</si>
  <si>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</si>
  <si>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</si>
  <si>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</si>
  <si>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</si>
  <si>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</si>
  <si>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</si>
  <si>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</si>
  <si>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</si>
  <si>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</si>
  <si>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</si>
  <si>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</si>
  <si>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</si>
  <si>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</si>
  <si>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</si>
  <si>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</si>
  <si>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</si>
  <si>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</si>
  <si>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</si>
  <si>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</si>
  <si>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</si>
  <si>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</si>
  <si>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</si>
  <si>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</si>
  <si>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</si>
  <si>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</si>
  <si>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</si>
  <si>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</si>
  <si>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</si>
  <si>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</si>
  <si>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</si>
  <si>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</si>
  <si>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</si>
  <si>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</si>
  <si>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</si>
  <si>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</si>
  <si>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</si>
  <si>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</si>
  <si>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</si>
  <si>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</si>
  <si>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</si>
  <si>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</si>
  <si>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</si>
  <si>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</si>
  <si>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</si>
  <si>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</si>
  <si>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</si>
  <si>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</si>
  <si>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</si>
  <si>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</si>
  <si>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</si>
  <si>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</si>
  <si>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</si>
  <si>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</si>
  <si>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</si>
  <si>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</si>
  <si>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</si>
  <si>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</si>
  <si>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</si>
  <si>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</si>
  <si>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</si>
  <si>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</si>
  <si>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</si>
  <si>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</si>
  <si>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</si>
  <si>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</si>
  <si>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</si>
  <si>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</si>
  <si>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</si>
  <si>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</si>
  <si>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</si>
  <si>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</si>
  <si>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</si>
  <si>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</si>
  <si>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</si>
  <si>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</si>
  <si>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</si>
  <si>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</si>
  <si>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</si>
  <si>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</si>
  <si>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</si>
  <si>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</si>
  <si>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</si>
  <si>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</si>
  <si>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</si>
  <si>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</si>
  <si>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</si>
  <si>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</si>
  <si>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</si>
  <si>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</si>
  <si>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</si>
  <si>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</si>
  <si>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</si>
  <si>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</si>
  <si>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</si>
  <si>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Prince</t>
  </si>
  <si>
    <t>Arakzona Cardinals</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</si>
</sst>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0" sqref="I20:K20"/>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Dwarf Blitzer</v>
      </c>
      <c r="E3" s="9">
        <f t="shared" ref="E3:E18" si="5">IF(D3&lt;&gt;"",IF(X3="Star",VLOOKUP(D3,$AX:$BD,2,FALSE),VLOOKUP(D3,$AX:$BD,2,FALSE)+N3+IF(AJ3=2,1)+IF(AK3=2,1)+IF(AL3=2,1)+IF(AM3=2,1)+IF(AN3=2,1)+IF(AO3=2,1)),"")</f>
        <v>5</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Thick Skull,  Block</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4</v>
      </c>
      <c r="AQ3" s="32">
        <f t="shared" ref="AQ3:AQ18" si="19">VLOOKUP(D3,$AX:$BD,2,FALSE)</f>
        <v>5</v>
      </c>
      <c r="AR3" s="32">
        <f t="shared" ref="AR3:AR18" si="20">VLOOKUP(D3,$AX:$BD,3,FALSE)</f>
        <v>3</v>
      </c>
      <c r="AS3" s="32">
        <f t="shared" ref="AS3:AS18" si="21">VLOOKUP(D3,$AX:$BD,4,FALSE)</f>
        <v>3</v>
      </c>
      <c r="AT3" s="32">
        <f t="shared" ref="AT3:AT18" si="22">VLOOKUP(D3,$AX:$BD,5,FALSE)</f>
        <v>9</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Dwarf Blitzer</v>
      </c>
      <c r="E4" s="9">
        <f t="shared" si="5"/>
        <v>5</v>
      </c>
      <c r="F4" s="10">
        <f t="shared" si="6"/>
        <v>3</v>
      </c>
      <c r="G4" s="11">
        <f t="shared" si="7"/>
        <v>3</v>
      </c>
      <c r="H4" s="12">
        <f t="shared" si="8"/>
        <v>9</v>
      </c>
      <c r="I4" s="201" t="str">
        <f t="shared" si="9"/>
        <v>Thick Skull,  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4</v>
      </c>
      <c r="AQ4" s="32">
        <f t="shared" si="19"/>
        <v>5</v>
      </c>
      <c r="AR4" s="32">
        <f t="shared" si="20"/>
        <v>3</v>
      </c>
      <c r="AS4" s="32">
        <f t="shared" si="21"/>
        <v>3</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Dwarf Runner</v>
      </c>
      <c r="E5" s="9">
        <f t="shared" si="5"/>
        <v>6</v>
      </c>
      <c r="F5" s="10">
        <f t="shared" si="6"/>
        <v>3</v>
      </c>
      <c r="G5" s="11">
        <f t="shared" si="7"/>
        <v>3</v>
      </c>
      <c r="H5" s="12">
        <f t="shared" si="8"/>
        <v>8</v>
      </c>
      <c r="I5" s="201" t="str">
        <f t="shared" si="9"/>
        <v>Thick Skull,  Sure Hands</v>
      </c>
      <c r="J5" s="282" t="str">
        <f t="shared" si="24"/>
        <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3</v>
      </c>
      <c r="AQ5" s="32">
        <f t="shared" si="19"/>
        <v>6</v>
      </c>
      <c r="AR5" s="32">
        <f t="shared" si="20"/>
        <v>3</v>
      </c>
      <c r="AS5" s="32">
        <f t="shared" si="21"/>
        <v>3</v>
      </c>
      <c r="AT5" s="32">
        <f t="shared" si="22"/>
        <v>8</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1</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Dwarf Runner</v>
      </c>
      <c r="E6" s="9">
        <f t="shared" si="5"/>
        <v>6</v>
      </c>
      <c r="F6" s="10">
        <f t="shared" si="6"/>
        <v>3</v>
      </c>
      <c r="G6" s="11">
        <f t="shared" si="7"/>
        <v>3</v>
      </c>
      <c r="H6" s="12">
        <f t="shared" si="8"/>
        <v>8</v>
      </c>
      <c r="I6" s="201" t="str">
        <f t="shared" si="9"/>
        <v>Thick Skull,  Sure Hands</v>
      </c>
      <c r="J6" s="282" t="str">
        <f t="shared" si="24"/>
        <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3</v>
      </c>
      <c r="AQ6" s="32">
        <f t="shared" si="19"/>
        <v>6</v>
      </c>
      <c r="AR6" s="32">
        <f t="shared" si="20"/>
        <v>3</v>
      </c>
      <c r="AS6" s="32">
        <f t="shared" si="21"/>
        <v>3</v>
      </c>
      <c r="AT6" s="32">
        <f t="shared" si="22"/>
        <v>8</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Troll Slayer</v>
      </c>
      <c r="E7" s="9">
        <f t="shared" si="5"/>
        <v>5</v>
      </c>
      <c r="F7" s="10">
        <f t="shared" si="6"/>
        <v>3</v>
      </c>
      <c r="G7" s="11">
        <f t="shared" si="7"/>
        <v>2</v>
      </c>
      <c r="H7" s="12">
        <f t="shared" si="8"/>
        <v>8</v>
      </c>
      <c r="I7" s="201" t="str">
        <f t="shared" si="9"/>
        <v>Thick Skull,  Block,  Frenzy,  Dauntless</v>
      </c>
      <c r="J7" s="282" t="str">
        <f t="shared" si="24"/>
        <v>Mighty Blow</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Mighty Blow</v>
      </c>
      <c r="AC7" s="286" t="str">
        <f t="shared" si="14"/>
        <v/>
      </c>
      <c r="AD7" s="286" t="str">
        <f t="shared" si="15"/>
        <v/>
      </c>
      <c r="AE7" s="286" t="str">
        <f t="shared" si="16"/>
        <v/>
      </c>
      <c r="AF7" s="286" t="str">
        <f t="shared" si="17"/>
        <v/>
      </c>
      <c r="AG7" s="286" t="str">
        <f t="shared" si="18"/>
        <v/>
      </c>
      <c r="AH7" s="302"/>
      <c r="AI7" s="231"/>
      <c r="AJ7" s="283">
        <v>41</v>
      </c>
      <c r="AK7" s="283">
        <v>1</v>
      </c>
      <c r="AL7" s="283">
        <v>1</v>
      </c>
      <c r="AM7" s="283">
        <v>1</v>
      </c>
      <c r="AN7" s="283">
        <v>1</v>
      </c>
      <c r="AO7" s="283">
        <v>1</v>
      </c>
      <c r="AP7" s="37">
        <v>5</v>
      </c>
      <c r="AQ7" s="32">
        <f t="shared" si="19"/>
        <v>5</v>
      </c>
      <c r="AR7" s="32">
        <f t="shared" si="20"/>
        <v>3</v>
      </c>
      <c r="AS7" s="32">
        <f t="shared" si="21"/>
        <v>2</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Dwarf Blocker</v>
      </c>
      <c r="E8" s="9">
        <f t="shared" si="5"/>
        <v>4</v>
      </c>
      <c r="F8" s="10">
        <f t="shared" si="6"/>
        <v>3</v>
      </c>
      <c r="G8" s="11">
        <f t="shared" si="7"/>
        <v>2</v>
      </c>
      <c r="H8" s="12">
        <f t="shared" si="8"/>
        <v>9</v>
      </c>
      <c r="I8" s="201" t="str">
        <f t="shared" si="9"/>
        <v>Thick Skull,  Block,  Tackle</v>
      </c>
      <c r="J8" s="282" t="str">
        <f t="shared" si="24"/>
        <v>Guard</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Guard</v>
      </c>
      <c r="AC8" s="286" t="str">
        <f t="shared" si="14"/>
        <v/>
      </c>
      <c r="AD8" s="286" t="str">
        <f t="shared" si="15"/>
        <v/>
      </c>
      <c r="AE8" s="286" t="str">
        <f t="shared" si="16"/>
        <v/>
      </c>
      <c r="AF8" s="286" t="str">
        <f t="shared" si="17"/>
        <v/>
      </c>
      <c r="AG8" s="286" t="str">
        <f t="shared" si="18"/>
        <v/>
      </c>
      <c r="AH8" s="302"/>
      <c r="AI8" s="231"/>
      <c r="AJ8" s="283">
        <v>39</v>
      </c>
      <c r="AK8" s="283">
        <v>1</v>
      </c>
      <c r="AL8" s="283">
        <v>1</v>
      </c>
      <c r="AM8" s="283">
        <v>1</v>
      </c>
      <c r="AN8" s="283">
        <v>1</v>
      </c>
      <c r="AO8" s="283">
        <v>1</v>
      </c>
      <c r="AP8" s="37">
        <v>2</v>
      </c>
      <c r="AQ8" s="32">
        <f t="shared" si="19"/>
        <v>4</v>
      </c>
      <c r="AR8" s="32">
        <f t="shared" si="20"/>
        <v>3</v>
      </c>
      <c r="AS8" s="32">
        <f t="shared" si="21"/>
        <v>2</v>
      </c>
      <c r="AT8" s="32">
        <f t="shared" si="22"/>
        <v>9</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Dwarf Blocker</v>
      </c>
      <c r="E9" s="9">
        <f t="shared" si="5"/>
        <v>4</v>
      </c>
      <c r="F9" s="10">
        <f t="shared" si="6"/>
        <v>3</v>
      </c>
      <c r="G9" s="11">
        <f t="shared" si="7"/>
        <v>2</v>
      </c>
      <c r="H9" s="12">
        <f t="shared" si="8"/>
        <v>9</v>
      </c>
      <c r="I9" s="201" t="str">
        <f t="shared" si="9"/>
        <v>Thick Skull,  Block,  Tackle</v>
      </c>
      <c r="J9" s="282" t="str">
        <f t="shared" si="24"/>
        <v>Guard</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2</v>
      </c>
      <c r="AQ9" s="32">
        <f t="shared" si="19"/>
        <v>4</v>
      </c>
      <c r="AR9" s="32">
        <f t="shared" si="20"/>
        <v>3</v>
      </c>
      <c r="AS9" s="32">
        <f t="shared" si="21"/>
        <v>2</v>
      </c>
      <c r="AT9" s="32">
        <f t="shared" si="22"/>
        <v>9</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Dwarf Blocker</v>
      </c>
      <c r="E11" s="9">
        <f t="shared" si="5"/>
        <v>4</v>
      </c>
      <c r="F11" s="10">
        <f t="shared" si="6"/>
        <v>3</v>
      </c>
      <c r="G11" s="11">
        <f t="shared" si="7"/>
        <v>2</v>
      </c>
      <c r="H11" s="12">
        <f t="shared" si="8"/>
        <v>9</v>
      </c>
      <c r="I11" s="201" t="str">
        <f t="shared" si="9"/>
        <v>Thick Skull,  Block,  Tackle</v>
      </c>
      <c r="J11" s="282" t="str">
        <f t="shared" si="24"/>
        <v>Mighty Blow</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Mighty Blow</v>
      </c>
      <c r="AC11" s="286" t="str">
        <f t="shared" si="14"/>
        <v/>
      </c>
      <c r="AD11" s="286" t="str">
        <f t="shared" si="15"/>
        <v/>
      </c>
      <c r="AE11" s="286" t="str">
        <f t="shared" si="16"/>
        <v/>
      </c>
      <c r="AF11" s="286" t="str">
        <f t="shared" si="17"/>
        <v/>
      </c>
      <c r="AG11" s="286" t="str">
        <f t="shared" si="18"/>
        <v/>
      </c>
      <c r="AH11" s="302"/>
      <c r="AI11" s="231"/>
      <c r="AJ11" s="283">
        <v>41</v>
      </c>
      <c r="AK11" s="283">
        <v>1</v>
      </c>
      <c r="AL11" s="283">
        <v>1</v>
      </c>
      <c r="AM11" s="283">
        <v>1</v>
      </c>
      <c r="AN11" s="283">
        <v>1</v>
      </c>
      <c r="AO11" s="283">
        <v>1</v>
      </c>
      <c r="AP11" s="37">
        <v>2</v>
      </c>
      <c r="AQ11" s="32">
        <f t="shared" si="19"/>
        <v>4</v>
      </c>
      <c r="AR11" s="32">
        <f t="shared" si="20"/>
        <v>3</v>
      </c>
      <c r="AS11" s="32">
        <f t="shared" si="21"/>
        <v>2</v>
      </c>
      <c r="AT11" s="32">
        <f t="shared" si="22"/>
        <v>9</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Dwarf Blocker</v>
      </c>
      <c r="E12" s="9">
        <f t="shared" si="5"/>
        <v>4</v>
      </c>
      <c r="F12" s="10">
        <f t="shared" si="6"/>
        <v>3</v>
      </c>
      <c r="G12" s="11">
        <f t="shared" si="7"/>
        <v>2</v>
      </c>
      <c r="H12" s="12">
        <f t="shared" si="8"/>
        <v>9</v>
      </c>
      <c r="I12" s="201" t="str">
        <f t="shared" si="9"/>
        <v>Thick Skull,  Block,  Tackle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9</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Dwarf Blocker</v>
      </c>
      <c r="E13" s="9">
        <f t="shared" si="5"/>
        <v>4</v>
      </c>
      <c r="F13" s="10">
        <f t="shared" si="6"/>
        <v>3</v>
      </c>
      <c r="G13" s="11">
        <f t="shared" si="7"/>
        <v>2</v>
      </c>
      <c r="H13" s="12">
        <f t="shared" si="8"/>
        <v>9</v>
      </c>
      <c r="I13" s="201" t="str">
        <f t="shared" si="9"/>
        <v>Thick Skull,  Block,  Tackle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Dwarf Blocker</v>
      </c>
      <c r="E14" s="9">
        <f t="shared" si="5"/>
        <v>4</v>
      </c>
      <c r="F14" s="10">
        <f t="shared" si="6"/>
        <v>3</v>
      </c>
      <c r="G14" s="11">
        <f t="shared" si="7"/>
        <v>2</v>
      </c>
      <c r="H14" s="12">
        <f t="shared" si="8"/>
        <v>9</v>
      </c>
      <c r="I14" s="201" t="str">
        <f t="shared" si="9"/>
        <v>Thick Skull,  Block,  Tackle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9</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761</v>
      </c>
      <c r="J20" s="339"/>
      <c r="K20" s="340"/>
      <c r="L20" s="311" t="s">
        <v>15</v>
      </c>
      <c r="M20" s="311"/>
      <c r="N20" s="311"/>
      <c r="O20" s="311"/>
      <c r="P20" s="311"/>
      <c r="Q20" s="311"/>
      <c r="R20" s="311"/>
      <c r="S20" s="312"/>
      <c r="T20" s="125">
        <v>3</v>
      </c>
      <c r="U20" s="15" t="s">
        <v>16</v>
      </c>
      <c r="V20" s="309">
        <f>IF(I21&lt;&gt;"",VLOOKUP(I21,BN2:BO25,2,FALSE),0)</f>
        <v>50000</v>
      </c>
      <c r="W20" s="309"/>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Dwarf</v>
      </c>
      <c r="J21" s="19"/>
      <c r="K21" s="213"/>
      <c r="L21" s="315" t="s">
        <v>17</v>
      </c>
      <c r="M21" s="315"/>
      <c r="N21" s="315"/>
      <c r="O21" s="315"/>
      <c r="P21" s="315"/>
      <c r="Q21" s="315"/>
      <c r="R21" s="315"/>
      <c r="S21" s="316"/>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760</v>
      </c>
      <c r="J22" s="334"/>
      <c r="K22" s="335"/>
      <c r="L22" s="315" t="s">
        <v>19</v>
      </c>
      <c r="M22" s="315"/>
      <c r="N22" s="315"/>
      <c r="O22" s="315"/>
      <c r="P22" s="315"/>
      <c r="Q22" s="315"/>
      <c r="R22" s="315"/>
      <c r="S22" s="316"/>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1220</v>
      </c>
      <c r="J23" s="242" t="s">
        <v>519</v>
      </c>
      <c r="K23" s="243"/>
      <c r="L23" s="315" t="s">
        <v>21</v>
      </c>
      <c r="M23" s="315"/>
      <c r="N23" s="315"/>
      <c r="O23" s="315"/>
      <c r="P23" s="315"/>
      <c r="Q23" s="315"/>
      <c r="R23" s="315"/>
      <c r="S23" s="316"/>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3" t="str">
        <f>IF(I21="Undead","",(IF(I21="Necromantic","",(IF(I21="Khemri","",(IF(I21="Nurgle","","APOTHECARY")))))))</f>
        <v>APOTHECARY</v>
      </c>
      <c r="M24" s="313"/>
      <c r="N24" s="313"/>
      <c r="O24" s="313"/>
      <c r="P24" s="313"/>
      <c r="Q24" s="313"/>
      <c r="R24" s="313"/>
      <c r="S24" s="313"/>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14"/>
      <c r="M25" s="314"/>
      <c r="N25" s="314"/>
      <c r="O25" s="314"/>
      <c r="P25" s="314"/>
      <c r="Q25" s="314"/>
      <c r="R25" s="314"/>
      <c r="S25" s="314"/>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V20:W20"/>
    <mergeCell ref="V21:W21"/>
    <mergeCell ref="L20:S20"/>
    <mergeCell ref="V24:W24"/>
    <mergeCell ref="L24:S24"/>
    <mergeCell ref="L25:S25"/>
    <mergeCell ref="V23:W23"/>
    <mergeCell ref="L23:S23"/>
    <mergeCell ref="V22:W22"/>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10:C10"/>
    <mergeCell ref="V5:W5"/>
    <mergeCell ref="A5:C5"/>
    <mergeCell ref="T5:U5"/>
    <mergeCell ref="B7:C7"/>
    <mergeCell ref="B8:C8"/>
    <mergeCell ref="B9:C9"/>
    <mergeCell ref="B11:C11"/>
    <mergeCell ref="B19:C19"/>
    <mergeCell ref="B20:C20"/>
    <mergeCell ref="B21:C21"/>
    <mergeCell ref="B12:C12"/>
    <mergeCell ref="B13:C13"/>
    <mergeCell ref="B14:C14"/>
    <mergeCell ref="B29:C29"/>
    <mergeCell ref="B30:C30"/>
    <mergeCell ref="B22:C22"/>
    <mergeCell ref="B15:C15"/>
    <mergeCell ref="B16:C16"/>
    <mergeCell ref="B17:C17"/>
    <mergeCell ref="B18:C18"/>
    <mergeCell ref="B23:C23"/>
    <mergeCell ref="B24:C24"/>
    <mergeCell ref="B25:C25"/>
    <mergeCell ref="B26:C26"/>
    <mergeCell ref="B27:C27"/>
    <mergeCell ref="B28:C28"/>
    <mergeCell ref="B45:C45"/>
    <mergeCell ref="B46:C46"/>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61:C61"/>
    <mergeCell ref="B62:C62"/>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77:C77"/>
    <mergeCell ref="B78:C78"/>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93:C93"/>
    <mergeCell ref="B94:C94"/>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109:C109"/>
    <mergeCell ref="B110:C110"/>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25:C125"/>
    <mergeCell ref="B126:C126"/>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41:C141"/>
    <mergeCell ref="B142:C142"/>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57:C157"/>
    <mergeCell ref="B158:C158"/>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73:C173"/>
    <mergeCell ref="B174:C174"/>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89:C189"/>
    <mergeCell ref="B190:C190"/>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88:C188"/>
    <mergeCell ref="B206:C206"/>
    <mergeCell ref="B199:C199"/>
    <mergeCell ref="B200:C200"/>
    <mergeCell ref="B201:C201"/>
    <mergeCell ref="B202:C202"/>
    <mergeCell ref="B204:C204"/>
    <mergeCell ref="B205:C205"/>
    <mergeCell ref="B191:C191"/>
    <mergeCell ref="B192:C192"/>
    <mergeCell ref="B193:C193"/>
    <mergeCell ref="B194:C194"/>
    <mergeCell ref="B203:C203"/>
    <mergeCell ref="B195:C195"/>
    <mergeCell ref="B196:C196"/>
    <mergeCell ref="B197:C197"/>
    <mergeCell ref="B198:C198"/>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2016-10-08T17:22:21Z</dcterms:modified>
</cp:coreProperties>
</file>