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tigger70\Documents\BBTeam Sheets\"/>
    </mc:Choice>
  </mc:AlternateContent>
  <bookViews>
    <workbookView xWindow="0" yWindow="0" windowWidth="20490" windowHeight="77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AB119" i="2"/>
  <c r="AC119" i="2"/>
  <c r="H120" i="2"/>
  <c r="J120" i="2"/>
  <c r="AA120" i="2"/>
  <c r="AB120" i="2"/>
  <c r="AC120" i="2"/>
  <c r="H121" i="2"/>
  <c r="J121" i="2"/>
  <c r="AA121" i="2"/>
  <c r="AB121" i="2"/>
  <c r="B121" i="2"/>
  <c r="AC121" i="2"/>
  <c r="H122" i="2"/>
  <c r="J122" i="2"/>
  <c r="AA122" i="2"/>
  <c r="B122" i="2" s="1"/>
  <c r="AB122" i="2"/>
  <c r="AC122" i="2"/>
  <c r="H123" i="2"/>
  <c r="J123" i="2"/>
  <c r="AA123" i="2"/>
  <c r="AB123" i="2"/>
  <c r="AC123" i="2"/>
  <c r="B123" i="2" s="1"/>
  <c r="H124" i="2"/>
  <c r="J124" i="2"/>
  <c r="AA124" i="2"/>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AB137" i="2"/>
  <c r="B137" i="2"/>
  <c r="AC137" i="2"/>
  <c r="H138" i="2"/>
  <c r="J138" i="2"/>
  <c r="AA138" i="2"/>
  <c r="B138" i="2" s="1"/>
  <c r="AB138" i="2"/>
  <c r="AC138" i="2"/>
  <c r="H139" i="2"/>
  <c r="J139" i="2"/>
  <c r="AA139" i="2"/>
  <c r="AB139" i="2"/>
  <c r="AC139" i="2"/>
  <c r="B139" i="2" s="1"/>
  <c r="H140" i="2"/>
  <c r="J140" i="2"/>
  <c r="AA140" i="2"/>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AB151" i="2"/>
  <c r="AC151" i="2"/>
  <c r="H152" i="2"/>
  <c r="J152" i="2"/>
  <c r="AA152" i="2"/>
  <c r="AB152" i="2"/>
  <c r="AC152" i="2"/>
  <c r="H153" i="2"/>
  <c r="J153" i="2"/>
  <c r="AA153" i="2"/>
  <c r="AB153" i="2"/>
  <c r="B153" i="2"/>
  <c r="AC153" i="2"/>
  <c r="H154" i="2"/>
  <c r="J154" i="2"/>
  <c r="AA154" i="2"/>
  <c r="B154" i="2" s="1"/>
  <c r="AB154" i="2"/>
  <c r="AC154" i="2"/>
  <c r="H155" i="2"/>
  <c r="J155" i="2"/>
  <c r="AA155" i="2"/>
  <c r="AB155" i="2"/>
  <c r="AC155" i="2"/>
  <c r="B155" i="2" s="1"/>
  <c r="H156" i="2"/>
  <c r="J156" i="2"/>
  <c r="AA156" i="2"/>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AC167" i="2"/>
  <c r="H168" i="2"/>
  <c r="J168" i="2"/>
  <c r="AA168" i="2"/>
  <c r="AB168" i="2"/>
  <c r="AC168" i="2"/>
  <c r="H169" i="2"/>
  <c r="J169" i="2"/>
  <c r="AA169" i="2"/>
  <c r="AB169" i="2"/>
  <c r="B169" i="2"/>
  <c r="AC169" i="2"/>
  <c r="H170" i="2"/>
  <c r="J170" i="2"/>
  <c r="AA170" i="2"/>
  <c r="B170" i="2" s="1"/>
  <c r="AB170" i="2"/>
  <c r="AC170" i="2"/>
  <c r="H171" i="2"/>
  <c r="J171" i="2"/>
  <c r="AA171" i="2"/>
  <c r="AB171" i="2"/>
  <c r="AC171" i="2"/>
  <c r="B171" i="2" s="1"/>
  <c r="H172" i="2"/>
  <c r="J172" i="2"/>
  <c r="AA172" i="2"/>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AB183" i="2"/>
  <c r="AC183" i="2"/>
  <c r="H184" i="2"/>
  <c r="J184" i="2"/>
  <c r="AA184" i="2"/>
  <c r="AB184" i="2"/>
  <c r="AC184" i="2"/>
  <c r="H185" i="2"/>
  <c r="J185" i="2"/>
  <c r="AA185" i="2"/>
  <c r="AB185" i="2"/>
  <c r="B185" i="2"/>
  <c r="AC185" i="2"/>
  <c r="H186" i="2"/>
  <c r="J186" i="2"/>
  <c r="AA186" i="2"/>
  <c r="B186" i="2" s="1"/>
  <c r="AB186" i="2"/>
  <c r="AC186" i="2"/>
  <c r="H187" i="2"/>
  <c r="J187" i="2"/>
  <c r="AA187" i="2"/>
  <c r="AB187" i="2"/>
  <c r="AC187" i="2"/>
  <c r="B187" i="2" s="1"/>
  <c r="H188" i="2"/>
  <c r="J188" i="2"/>
  <c r="AA188" i="2"/>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AB201" i="2"/>
  <c r="B201" i="2"/>
  <c r="AC201" i="2"/>
  <c r="H202" i="2"/>
  <c r="J202" i="2"/>
  <c r="AA202" i="2"/>
  <c r="B202" i="2" s="1"/>
  <c r="AB202" i="2"/>
  <c r="AC202" i="2"/>
  <c r="H203" i="2"/>
  <c r="J203" i="2"/>
  <c r="AA203" i="2"/>
  <c r="AB203" i="2"/>
  <c r="AC203" i="2"/>
  <c r="B203" i="2" s="1"/>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I16" i="4"/>
  <c r="F16" i="4"/>
  <c r="X16" i="4"/>
  <c r="K16" i="4" s="1"/>
  <c r="AU16" i="4"/>
  <c r="H16" i="4"/>
  <c r="E16" i="4"/>
  <c r="Y24" i="4" l="1"/>
  <c r="AR18" i="4"/>
  <c r="J4" i="4"/>
  <c r="B196" i="2"/>
  <c r="B180" i="2"/>
  <c r="B164" i="2"/>
  <c r="B148" i="2"/>
  <c r="B132" i="2"/>
  <c r="B116" i="2"/>
  <c r="B103" i="2"/>
  <c r="B71" i="2"/>
  <c r="B39" i="2"/>
  <c r="H2" i="2"/>
  <c r="AR16" i="4"/>
  <c r="AT16" i="4"/>
  <c r="AQ16" i="4"/>
  <c r="G16" i="4"/>
  <c r="B205" i="2"/>
  <c r="B199" i="2"/>
  <c r="B189" i="2"/>
  <c r="B183" i="2"/>
  <c r="B173" i="2"/>
  <c r="B167" i="2"/>
  <c r="B157" i="2"/>
  <c r="B151" i="2"/>
  <c r="B141" i="2"/>
  <c r="B135" i="2"/>
  <c r="B125" i="2"/>
  <c r="B119" i="2"/>
  <c r="B109" i="2"/>
  <c r="B95" i="2"/>
  <c r="B63" i="2"/>
  <c r="B31" i="2"/>
  <c r="J3" i="4"/>
  <c r="B204" i="2"/>
  <c r="B188" i="2"/>
  <c r="B172" i="2"/>
  <c r="B156" i="2"/>
  <c r="B140" i="2"/>
  <c r="B124" i="2"/>
  <c r="B108" i="2"/>
  <c r="B87" i="2"/>
  <c r="B55" i="2"/>
  <c r="B23" i="2"/>
  <c r="B100" i="2"/>
  <c r="B92" i="2"/>
  <c r="B84" i="2"/>
  <c r="B76" i="2"/>
  <c r="B68" i="2"/>
  <c r="B60" i="2"/>
  <c r="B52" i="2"/>
  <c r="B44" i="2"/>
  <c r="B36" i="2"/>
  <c r="B28" i="2"/>
  <c r="B20" i="2"/>
  <c r="B12" i="2"/>
  <c r="B9" i="2"/>
  <c r="B2" i="2"/>
  <c r="AD2" i="2" s="1"/>
  <c r="H3" i="2" s="1"/>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J11" i="4"/>
  <c r="BU12" i="4"/>
  <c r="BU4" i="4"/>
  <c r="BU14" i="4"/>
  <c r="BU13" i="4"/>
  <c r="AQ18" i="4"/>
  <c r="E17" i="4"/>
  <c r="AU18" i="4"/>
  <c r="BU8" i="4"/>
  <c r="BU16" i="4"/>
  <c r="BU6" i="4"/>
  <c r="BU5" i="4"/>
  <c r="BU9" i="4"/>
  <c r="V24" i="4"/>
  <c r="V20" i="4"/>
  <c r="Y20" i="4" s="1"/>
  <c r="Y25" i="4" s="1"/>
  <c r="E15" i="4" l="1"/>
  <c r="BW3" i="4"/>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S12" i="4"/>
  <c r="F12" i="4"/>
  <c r="D3" i="4"/>
  <c r="D4" i="4"/>
  <c r="T34" i="4" s="1"/>
  <c r="AQ11" i="4"/>
  <c r="T41" i="4"/>
  <c r="AU11" i="4" s="1"/>
  <c r="AR11" i="4"/>
  <c r="X11" i="4"/>
  <c r="AT11" i="4"/>
  <c r="AS11" i="4"/>
  <c r="D5" i="4"/>
  <c r="T35" i="4" s="1"/>
  <c r="AU12" i="4" l="1"/>
  <c r="T33" i="4"/>
  <c r="Y3" i="4" s="1"/>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AT3" i="4"/>
  <c r="AR3" i="4"/>
  <c r="AQ3" i="4"/>
  <c r="AS3" i="4"/>
  <c r="X3" i="4"/>
  <c r="E3" i="4" s="1"/>
  <c r="BV6" i="4"/>
  <c r="BV11" i="4"/>
  <c r="BV9" i="4"/>
  <c r="AR4" i="4"/>
  <c r="AQ4" i="4"/>
  <c r="AS4" i="4"/>
  <c r="AT4" i="4"/>
  <c r="X4" i="4"/>
  <c r="K4" i="4" s="1"/>
  <c r="AU4" i="4"/>
  <c r="Y4" i="4"/>
  <c r="F11" i="4"/>
  <c r="Y11" i="4"/>
  <c r="H11" i="4"/>
  <c r="E12" i="4"/>
  <c r="E14" i="4"/>
  <c r="F9" i="4"/>
  <c r="Y13" i="4"/>
  <c r="E13" i="4"/>
  <c r="AQ7" i="4"/>
  <c r="AS7" i="4"/>
  <c r="AR7" i="4"/>
  <c r="X7" i="4"/>
  <c r="K7" i="4" s="1"/>
  <c r="AT7" i="4"/>
  <c r="G11" i="4"/>
  <c r="AU9" i="4"/>
  <c r="BV3" i="4" l="1"/>
  <c r="BV13" i="4"/>
  <c r="BV7" i="4"/>
  <c r="I3" i="4" s="1"/>
  <c r="BV10" i="4"/>
  <c r="I18" i="4" s="1"/>
  <c r="BV12" i="4"/>
  <c r="BV4" i="4"/>
  <c r="AU7" i="4"/>
  <c r="H5" i="4"/>
  <c r="BV14" i="4"/>
  <c r="BV5" i="4"/>
  <c r="BV8" i="4"/>
  <c r="I7" i="4"/>
  <c r="H6" i="4"/>
  <c r="G5" i="4"/>
  <c r="H3" i="4"/>
  <c r="T38" i="4"/>
  <c r="AU8" i="4" s="1"/>
  <c r="U38" i="4"/>
  <c r="F7" i="4"/>
  <c r="I6" i="4"/>
  <c r="H4" i="4"/>
  <c r="I4" i="4"/>
  <c r="F4" i="4"/>
  <c r="G4" i="4"/>
  <c r="E4" i="4"/>
  <c r="F3" i="4"/>
  <c r="AT8" i="4"/>
  <c r="X8" i="4"/>
  <c r="K8" i="4" s="1"/>
  <c r="AQ8" i="4"/>
  <c r="AR8" i="4"/>
  <c r="AS8" i="4"/>
  <c r="I8" i="4"/>
  <c r="F5" i="4"/>
  <c r="K5" i="4"/>
  <c r="E7" i="4"/>
  <c r="H7" i="4"/>
  <c r="E6" i="4"/>
  <c r="G7" i="4"/>
  <c r="I5" i="4"/>
  <c r="G3" i="4"/>
  <c r="K3" i="4"/>
  <c r="I14" i="4"/>
  <c r="I9" i="4"/>
  <c r="I11" i="4"/>
  <c r="I12" i="4"/>
  <c r="I13" i="4"/>
  <c r="I10" i="4"/>
  <c r="G6" i="4"/>
  <c r="K6" i="4"/>
  <c r="Y8" i="4" l="1"/>
  <c r="G8" i="4"/>
  <c r="Y19" i="4"/>
  <c r="I23" i="4" s="1"/>
  <c r="F8" i="4"/>
  <c r="H8" i="4"/>
  <c r="E8" i="4"/>
</calcChain>
</file>

<file path=xl/sharedStrings.xml><?xml version="1.0" encoding="utf-8"?>
<sst xmlns="http://schemas.openxmlformats.org/spreadsheetml/2006/main" count="2801" uniqueCount="762">
  <si>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</si>
  <si>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</si>
  <si>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</si>
  <si>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</si>
  <si>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</si>
  <si>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</si>
  <si>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</si>
  <si>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</si>
  <si>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</si>
  <si>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</si>
  <si>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</si>
  <si>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</si>
  <si>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</si>
  <si>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</si>
  <si>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</si>
  <si>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</si>
  <si>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</si>
  <si>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</si>
  <si>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</si>
  <si>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</si>
  <si>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</si>
  <si>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</si>
  <si>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</si>
  <si>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</si>
  <si>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</si>
  <si>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</si>
  <si>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</si>
  <si>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</si>
  <si>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</si>
  <si>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</si>
  <si>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</si>
  <si>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</si>
  <si>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</si>
  <si>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</si>
  <si>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</si>
  <si>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</si>
  <si>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</si>
  <si>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</si>
  <si>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</si>
  <si>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</si>
  <si>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</si>
  <si>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</si>
  <si>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</si>
  <si>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</si>
  <si>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</si>
  <si>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</si>
  <si>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</si>
  <si>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</si>
  <si>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</si>
  <si>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</si>
  <si>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</si>
  <si>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</si>
  <si>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</si>
  <si>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</si>
  <si>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</si>
  <si>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</si>
  <si>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</si>
  <si>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</si>
  <si>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</si>
  <si>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</si>
  <si>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</si>
  <si>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</si>
  <si>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</si>
  <si>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</si>
  <si>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</si>
  <si>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</si>
  <si>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</si>
  <si>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</si>
  <si>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</si>
  <si>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</si>
  <si>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</si>
  <si>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</si>
  <si>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</si>
  <si>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</si>
  <si>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</si>
  <si>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</si>
  <si>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</si>
  <si>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</si>
  <si>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</si>
  <si>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</si>
  <si>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</si>
  <si>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</si>
  <si>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</si>
  <si>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</si>
  <si>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</si>
  <si>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</si>
  <si>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</si>
  <si>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</si>
  <si>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</si>
  <si>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</si>
  <si>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</si>
  <si>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</si>
  <si>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</si>
  <si>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</si>
  <si>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</si>
  <si>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</si>
  <si>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</si>
  <si>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</si>
  <si>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</si>
  <si>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</si>
  <si>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</si>
  <si>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</si>
  <si>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</si>
  <si>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</si>
  <si>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</si>
  <si>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</si>
  <si>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</si>
  <si>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</si>
  <si>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</si>
  <si>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</si>
  <si>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</si>
  <si>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</si>
  <si>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</si>
  <si>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</si>
  <si>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</si>
  <si>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</si>
  <si>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</si>
  <si>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</si>
  <si>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</si>
  <si>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</si>
  <si>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</si>
  <si>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</si>
  <si>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</si>
  <si>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</si>
  <si>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</si>
  <si>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</si>
  <si>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</si>
  <si>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</si>
  <si>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</si>
  <si>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</si>
  <si>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</si>
  <si>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</si>
  <si>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</si>
  <si>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</si>
  <si>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</si>
  <si>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</si>
  <si>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</si>
  <si>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</si>
  <si>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</si>
  <si>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</si>
  <si>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</si>
  <si>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</si>
  <si>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</si>
  <si>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</si>
  <si>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</si>
  <si>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</si>
  <si>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</si>
  <si>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</si>
  <si>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</si>
  <si>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</si>
  <si>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</si>
  <si>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</si>
  <si>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</si>
  <si>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</si>
  <si>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</si>
  <si>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</si>
  <si>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</si>
  <si>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</si>
  <si>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</si>
  <si>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</si>
  <si>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</si>
  <si>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</si>
  <si>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</si>
  <si>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</si>
  <si>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</si>
  <si>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</si>
  <si>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</si>
  <si>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</si>
  <si>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</si>
  <si>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</si>
  <si>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</si>
  <si>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</si>
  <si>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</si>
  <si>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</si>
  <si>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</si>
  <si>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</si>
  <si>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</si>
  <si>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</si>
  <si>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</si>
  <si>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</si>
  <si>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</si>
  <si>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</si>
  <si>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</si>
  <si>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</si>
  <si>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</si>
  <si>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</si>
  <si>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</si>
  <si>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</si>
  <si>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</si>
  <si>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</si>
  <si>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</si>
  <si>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</si>
  <si>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</si>
  <si>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</si>
  <si>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</si>
  <si>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</si>
  <si>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</si>
  <si>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</si>
  <si>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</si>
  <si>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</si>
  <si>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</si>
  <si>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</si>
  <si>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</si>
  <si>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</si>
  <si>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</si>
  <si>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</si>
  <si>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</si>
  <si>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</si>
  <si>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</si>
  <si>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</si>
  <si>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</si>
  <si>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</si>
  <si>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</si>
  <si>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</si>
  <si>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</si>
  <si>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</si>
  <si>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</si>
  <si>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</si>
  <si>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</si>
  <si>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</si>
  <si>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</si>
  <si>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</si>
  <si>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</si>
  <si>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</si>
  <si>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</si>
  <si>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</si>
  <si>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</si>
  <si>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</si>
  <si>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</si>
  <si>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</si>
  <si>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</si>
  <si>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</si>
  <si>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</si>
  <si>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</si>
  <si>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</si>
  <si>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</si>
  <si>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</si>
  <si>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</si>
  <si>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</si>
  <si>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</si>
  <si>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</si>
  <si>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</si>
  <si>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</si>
  <si>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</si>
  <si>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</si>
  <si>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</si>
  <si>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</si>
  <si>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</si>
  <si>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</si>
  <si>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</si>
  <si>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</si>
  <si>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</si>
  <si>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</si>
  <si>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</si>
  <si>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</si>
  <si>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</si>
  <si>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</si>
  <si>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</si>
  <si>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</si>
  <si>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</si>
  <si>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</si>
  <si>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</si>
  <si>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</si>
  <si>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</si>
  <si>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</si>
  <si>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</si>
  <si>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</si>
  <si>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</si>
  <si>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</si>
  <si>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</si>
  <si>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</si>
  <si>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</si>
  <si>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</si>
  <si>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</si>
  <si>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</si>
  <si>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</si>
  <si>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</si>
  <si>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</si>
  <si>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</si>
  <si>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</si>
  <si>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</si>
  <si>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</si>
  <si>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</si>
  <si>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</si>
  <si>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</si>
  <si>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</si>
  <si>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</si>
  <si>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</si>
  <si>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</si>
  <si>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</si>
  <si>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</si>
  <si>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</si>
  <si>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</si>
  <si>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</si>
  <si>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</si>
  <si>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</si>
  <si>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</si>
  <si>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</si>
  <si>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</si>
  <si>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</si>
  <si>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</si>
  <si>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</si>
  <si>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</si>
  <si>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</si>
  <si>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</si>
  <si>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</si>
  <si>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</si>
  <si>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</si>
  <si>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</si>
  <si>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</si>
  <si>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</si>
  <si>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</si>
  <si>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</si>
  <si>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</si>
  <si>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</si>
  <si>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</si>
  <si>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</si>
  <si>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</si>
  <si>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</si>
  <si>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</si>
  <si>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</si>
  <si>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</si>
  <si>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</si>
  <si>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</si>
  <si>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</si>
  <si>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</si>
  <si>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</si>
  <si>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</si>
  <si>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</si>
  <si>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</si>
  <si>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</si>
  <si>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</si>
  <si>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</si>
  <si>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</si>
  <si>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</si>
  <si>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</si>
  <si>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</si>
  <si>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</si>
  <si>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</si>
  <si>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</si>
  <si>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</si>
  <si>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</si>
  <si>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</si>
  <si>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</si>
  <si>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</si>
  <si>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</si>
  <si>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</si>
  <si>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</si>
  <si>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</si>
  <si>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</si>
  <si>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</si>
  <si>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</si>
  <si>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</si>
  <si>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</si>
  <si>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</si>
  <si>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</si>
  <si>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</si>
  <si>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</si>
  <si>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</si>
  <si>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</si>
  <si>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</si>
  <si>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</si>
  <si>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</si>
  <si>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</si>
  <si>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</si>
  <si>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</si>
  <si>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</si>
  <si>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</si>
  <si>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</si>
  <si>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</si>
  <si>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</si>
  <si>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</si>
  <si>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</si>
  <si>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</si>
  <si>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</si>
  <si>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</si>
  <si>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</si>
  <si>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</si>
  <si>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</si>
  <si>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</si>
  <si>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</si>
  <si>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</si>
  <si>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</si>
  <si>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</si>
  <si>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</si>
  <si>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</si>
  <si>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</si>
  <si>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</si>
  <si>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</si>
  <si>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</si>
  <si>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</si>
  <si>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</si>
  <si>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</si>
  <si>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</si>
  <si>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</si>
  <si>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</si>
  <si>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</si>
  <si>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</si>
  <si>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</si>
  <si>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</si>
  <si>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</si>
  <si>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</si>
  <si>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</si>
  <si>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</si>
  <si>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</si>
  <si>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</si>
  <si>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</si>
  <si>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</si>
  <si>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</si>
  <si>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</si>
  <si>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</si>
  <si>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</si>
  <si>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</si>
  <si>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</si>
  <si>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</si>
  <si>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</si>
  <si>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</si>
  <si>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</si>
  <si>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</si>
  <si>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</si>
  <si>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</si>
  <si>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</si>
  <si>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</si>
  <si>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</si>
  <si>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</si>
  <si>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</si>
  <si>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</si>
  <si>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</si>
  <si>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</si>
  <si>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</si>
  <si>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</si>
  <si>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</si>
  <si>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</si>
  <si>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</si>
  <si>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</si>
  <si>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</si>
  <si>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</si>
  <si>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</si>
  <si>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</si>
  <si>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</si>
  <si>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</si>
  <si>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</si>
  <si>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</si>
  <si>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</si>
  <si>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</si>
  <si>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</si>
  <si>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</si>
  <si>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</si>
  <si>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</si>
  <si>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</si>
  <si>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</si>
  <si>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</si>
  <si>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</si>
  <si>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</si>
  <si>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</si>
  <si>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</si>
  <si>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</si>
  <si>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</si>
  <si>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</si>
  <si>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</si>
  <si>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</si>
  <si>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</si>
  <si>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</si>
  <si>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</si>
  <si>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</si>
  <si>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</si>
  <si>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</si>
  <si>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</si>
  <si>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</si>
  <si>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</si>
  <si>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</si>
  <si>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</si>
  <si>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</si>
  <si>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</si>
  <si>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</si>
  <si>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</si>
  <si>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</si>
  <si>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</si>
  <si>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</si>
  <si>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</si>
  <si>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</si>
  <si>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</si>
  <si>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</si>
  <si>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</si>
  <si>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</si>
  <si>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</si>
  <si>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</si>
  <si>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</si>
  <si>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</si>
  <si>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</si>
  <si>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</si>
  <si>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</si>
  <si>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</si>
  <si>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</si>
  <si>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</si>
  <si>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</si>
  <si>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</si>
  <si>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</si>
  <si>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</si>
  <si>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</si>
  <si>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</si>
  <si>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</si>
  <si>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</si>
  <si>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</si>
  <si>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</si>
  <si>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</si>
  <si>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</si>
  <si>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</si>
  <si>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</si>
  <si>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</si>
  <si>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</si>
  <si>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</si>
  <si>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</si>
  <si>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</si>
  <si>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</si>
  <si>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</si>
  <si>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</si>
  <si>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</si>
  <si>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</si>
  <si>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</si>
  <si>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</si>
  <si>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</si>
  <si>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</si>
  <si>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</si>
  <si>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</si>
  <si>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</si>
  <si>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</si>
  <si>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</si>
  <si>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</si>
  <si>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</si>
  <si>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</si>
  <si>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</si>
  <si>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</si>
  <si>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</si>
  <si>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</si>
  <si>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</si>
  <si>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</si>
  <si>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</si>
  <si>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</si>
  <si>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</si>
  <si>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</si>
  <si>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</si>
  <si>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</si>
  <si>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</si>
  <si>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</si>
  <si>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</si>
  <si>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</si>
  <si>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</si>
  <si>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</si>
  <si>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</si>
  <si>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</si>
  <si>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</si>
  <si>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</si>
  <si>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</si>
  <si>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</si>
  <si>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</si>
  <si>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</si>
  <si>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</si>
  <si>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</si>
  <si>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</si>
  <si>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</si>
  <si>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</si>
  <si>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</si>
  <si>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</si>
  <si>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</si>
  <si>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</si>
  <si>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</si>
  <si>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</si>
  <si>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</si>
  <si>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</si>
  <si>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</si>
  <si>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</si>
  <si>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</si>
  <si>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</si>
  <si>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</si>
  <si>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</si>
  <si>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</si>
  <si>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</si>
  <si>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</si>
  <si>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</si>
  <si>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</si>
  <si>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</si>
  <si>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</si>
  <si>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</si>
  <si>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</si>
  <si>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</si>
  <si>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</si>
  <si>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</si>
  <si>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</si>
  <si>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</si>
  <si>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</si>
  <si>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</si>
  <si>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</si>
  <si>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</si>
  <si>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</si>
  <si>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</si>
  <si>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</si>
  <si>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</si>
  <si>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</si>
  <si>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</si>
  <si>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</si>
  <si>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</si>
  <si>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</si>
  <si>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</si>
  <si>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</si>
  <si>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</si>
  <si>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</si>
  <si>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</si>
  <si>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</si>
  <si>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</si>
  <si>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</si>
  <si>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</si>
  <si>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</si>
  <si>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</si>
  <si>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</si>
  <si>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</si>
  <si>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</si>
  <si>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</si>
  <si>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</si>
  <si>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</si>
  <si>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</si>
  <si>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</si>
  <si>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</si>
  <si>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</si>
  <si>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</si>
  <si>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</si>
  <si>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</si>
  <si>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</si>
  <si>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</si>
  <si>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</si>
  <si>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</si>
  <si>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</si>
  <si>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</si>
  <si>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</si>
  <si>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</si>
  <si>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</si>
  <si>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</si>
  <si>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</si>
  <si>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</si>
  <si>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</si>
  <si>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</si>
  <si>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</si>
  <si>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</si>
  <si>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</si>
  <si>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</si>
  <si>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</si>
  <si>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</si>
  <si>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</si>
  <si>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</si>
  <si>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</si>
  <si>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</si>
  <si>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</si>
  <si>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</si>
  <si>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</si>
  <si>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</si>
  <si>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</si>
  <si>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</si>
  <si>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</si>
  <si>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</si>
  <si>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</si>
  <si>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</si>
  <si>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</si>
  <si>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</si>
  <si>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</si>
  <si>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</si>
  <si>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</si>
  <si>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</si>
  <si>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</si>
  <si>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</si>
  <si>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</si>
  <si>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</si>
  <si>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</si>
  <si>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</si>
  <si>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</si>
  <si>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</si>
  <si>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</si>
  <si>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</si>
  <si>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</si>
  <si>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</si>
  <si>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</si>
  <si>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</si>
  <si>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</si>
  <si>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</si>
  <si>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</si>
  <si>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</si>
  <si>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</si>
  <si>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</si>
  <si>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</si>
  <si>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</si>
  <si>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</si>
  <si>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</si>
  <si>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</si>
  <si>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</si>
  <si>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</si>
  <si>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</si>
  <si>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</si>
  <si>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</si>
  <si>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</si>
  <si>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</si>
  <si>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</si>
  <si>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</si>
  <si>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</si>
  <si>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</si>
  <si>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</si>
  <si>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</si>
  <si>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</si>
  <si>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</si>
  <si>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</si>
  <si>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</si>
  <si>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</si>
  <si>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</si>
  <si>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</si>
  <si>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</si>
  <si>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</si>
  <si>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</si>
  <si>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</si>
  <si>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</si>
  <si>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</si>
  <si>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</si>
  <si>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</si>
  <si>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</si>
  <si>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</si>
  <si>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</si>
  <si>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</si>
  <si>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</si>
  <si>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</si>
  <si>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</si>
  <si>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</si>
  <si>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</si>
  <si>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</si>
  <si>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</si>
  <si>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</si>
  <si>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</si>
  <si>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</si>
  <si>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</si>
  <si>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</si>
  <si>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</si>
  <si>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</si>
  <si>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</si>
  <si>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</si>
  <si>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</si>
  <si>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</si>
  <si>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</si>
  <si>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</si>
  <si>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</si>
  <si>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</si>
  <si>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</si>
  <si>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</si>
  <si>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</si>
  <si>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</si>
  <si>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</si>
  <si>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</si>
  <si>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</si>
  <si>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</si>
  <si>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</si>
  <si>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</si>
  <si>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</si>
  <si>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</si>
  <si>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</si>
  <si>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</si>
  <si>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Norway</t>
  </si>
  <si>
    <t>Zulu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</si>
</sst>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A3" zoomScaleNormal="111" workbookViewId="0">
      <selection activeCell="AH8" sqref="AH8"/>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Norse Lineman</v>
      </c>
      <c r="BU2" s="141" t="str">
        <f>HLOOKUP(I$21,BZ$2:CW$16,2,FALSE)</f>
        <v>Norse Lineman</v>
      </c>
      <c r="BV2" s="25">
        <f t="shared" ref="BV2:BV14" si="2">IF(BU2=0,"",COUNTIF($D$3:$D$18,BU2))</f>
        <v>8</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Snow Troll</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Claws, Disturbing Presence, Frenzy, Wild Animal</v>
      </c>
      <c r="J3" s="282" t="str">
        <f>AB3&amp;AC3&amp;AD3&amp;AE3&amp;AF3&amp;AG3&amp;IF(AH3&lt;&gt;"",IF(AB3&amp;AC3&amp;AD3&amp;AE3&amp;AF3&amp;AG3&lt;&gt;"",", ","")&amp;AH3,"")</f>
        <v>Mighty Blow</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447</v>
      </c>
      <c r="AI3" s="231"/>
      <c r="AJ3" s="283">
        <v>1</v>
      </c>
      <c r="AK3" s="283">
        <v>1</v>
      </c>
      <c r="AL3" s="283">
        <v>1</v>
      </c>
      <c r="AM3" s="283">
        <v>1</v>
      </c>
      <c r="AN3" s="283">
        <v>1</v>
      </c>
      <c r="AO3" s="283">
        <v>1</v>
      </c>
      <c r="AP3" s="37">
        <v>7</v>
      </c>
      <c r="AQ3" s="32">
        <f t="shared" ref="AQ3:AQ18" si="19">VLOOKUP(D3,$AX:$BD,2,FALSE)</f>
        <v>5</v>
      </c>
      <c r="AR3" s="32">
        <f t="shared" ref="AR3:AR18" si="20">VLOOKUP(D3,$AX:$BD,3,FALSE)</f>
        <v>5</v>
      </c>
      <c r="AS3" s="32">
        <f t="shared" ref="AS3:AS18" si="21">VLOOKUP(D3,$AX:$BD,4,FALSE)</f>
        <v>1</v>
      </c>
      <c r="AT3" s="32">
        <f t="shared" ref="AT3:AT18" si="22">VLOOKUP(D3,$AX:$BD,5,FALSE)</f>
        <v>8</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Norse Thrower</v>
      </c>
      <c r="BU3" s="141" t="str">
        <f>HLOOKUP(I$21,BZ$2:CW$16,3,FALSE)</f>
        <v>Norse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Ulfwerener</v>
      </c>
      <c r="E4" s="9">
        <f t="shared" si="5"/>
        <v>6</v>
      </c>
      <c r="F4" s="10">
        <f t="shared" si="6"/>
        <v>4</v>
      </c>
      <c r="G4" s="11">
        <f t="shared" si="7"/>
        <v>2</v>
      </c>
      <c r="H4" s="12">
        <f t="shared" si="8"/>
        <v>8</v>
      </c>
      <c r="I4" s="201" t="str">
        <f t="shared" si="9"/>
        <v>Frenzy</v>
      </c>
      <c r="J4" s="282" t="str">
        <f t="shared" ref="J4:J18" si="24">AB4&amp;AC4&amp;AD4&amp;AE4&amp;AF4&amp;AG4&amp;IF(AH4&lt;&gt;"",", "&amp;AH4,"")</f>
        <v>, Block</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
      </c>
      <c r="AC4" s="286" t="str">
        <f t="shared" si="14"/>
        <v/>
      </c>
      <c r="AD4" s="286" t="str">
        <f t="shared" si="15"/>
        <v/>
      </c>
      <c r="AE4" s="286" t="str">
        <f t="shared" si="16"/>
        <v/>
      </c>
      <c r="AF4" s="286" t="str">
        <f t="shared" si="17"/>
        <v/>
      </c>
      <c r="AG4" s="286" t="str">
        <f t="shared" si="18"/>
        <v/>
      </c>
      <c r="AH4" s="302" t="s">
        <v>415</v>
      </c>
      <c r="AI4" s="231"/>
      <c r="AJ4" s="283">
        <v>1</v>
      </c>
      <c r="AK4" s="283">
        <v>1</v>
      </c>
      <c r="AL4" s="283">
        <v>1</v>
      </c>
      <c r="AM4" s="283">
        <v>1</v>
      </c>
      <c r="AN4" s="283">
        <v>1</v>
      </c>
      <c r="AO4" s="283">
        <v>1</v>
      </c>
      <c r="AP4" s="37">
        <v>6</v>
      </c>
      <c r="AQ4" s="32">
        <f t="shared" si="19"/>
        <v>6</v>
      </c>
      <c r="AR4" s="32">
        <f t="shared" si="20"/>
        <v>4</v>
      </c>
      <c r="AS4" s="32">
        <f t="shared" si="21"/>
        <v>2</v>
      </c>
      <c r="AT4" s="32">
        <f t="shared" si="22"/>
        <v>8</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Norse Runner</v>
      </c>
      <c r="BU4" s="141" t="str">
        <f>HLOOKUP(I$21,BZ$2:CW$16,4,FALSE)</f>
        <v>Norse Runner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Norse Beserker</v>
      </c>
      <c r="E5" s="9">
        <f t="shared" si="5"/>
        <v>6</v>
      </c>
      <c r="F5" s="10">
        <f t="shared" si="6"/>
        <v>3</v>
      </c>
      <c r="G5" s="11">
        <f t="shared" si="7"/>
        <v>3</v>
      </c>
      <c r="H5" s="12">
        <f t="shared" si="8"/>
        <v>7</v>
      </c>
      <c r="I5" s="201" t="str">
        <f t="shared" si="9"/>
        <v>Block,  Frenzy,  Jump Up</v>
      </c>
      <c r="J5" s="282" t="str">
        <f t="shared" si="24"/>
        <v>, Guard</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
      </c>
      <c r="AC5" s="286" t="str">
        <f t="shared" si="14"/>
        <v/>
      </c>
      <c r="AD5" s="286" t="str">
        <f t="shared" si="15"/>
        <v/>
      </c>
      <c r="AE5" s="286" t="str">
        <f t="shared" si="16"/>
        <v/>
      </c>
      <c r="AF5" s="286" t="str">
        <f t="shared" si="17"/>
        <v/>
      </c>
      <c r="AG5" s="286" t="str">
        <f t="shared" si="18"/>
        <v/>
      </c>
      <c r="AH5" s="302" t="s">
        <v>445</v>
      </c>
      <c r="AI5" s="231"/>
      <c r="AJ5" s="283">
        <v>1</v>
      </c>
      <c r="AK5" s="283">
        <v>1</v>
      </c>
      <c r="AL5" s="283">
        <v>1</v>
      </c>
      <c r="AM5" s="283">
        <v>1</v>
      </c>
      <c r="AN5" s="283">
        <v>1</v>
      </c>
      <c r="AO5" s="283">
        <v>1</v>
      </c>
      <c r="AP5" s="37">
        <v>5</v>
      </c>
      <c r="AQ5" s="32">
        <f t="shared" si="19"/>
        <v>6</v>
      </c>
      <c r="AR5" s="32">
        <f t="shared" si="20"/>
        <v>3</v>
      </c>
      <c r="AS5" s="32">
        <f t="shared" si="21"/>
        <v>3</v>
      </c>
      <c r="AT5" s="32">
        <f t="shared" si="22"/>
        <v>7</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Norse Beserker</v>
      </c>
      <c r="BU5" s="141" t="str">
        <f>HLOOKUP(I$21,BZ$2:CW$16,5,FALSE)</f>
        <v>Norse Beserker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Norse Beserker</v>
      </c>
      <c r="E6" s="9">
        <f t="shared" si="5"/>
        <v>6</v>
      </c>
      <c r="F6" s="10">
        <f t="shared" si="6"/>
        <v>3</v>
      </c>
      <c r="G6" s="11">
        <f t="shared" si="7"/>
        <v>3</v>
      </c>
      <c r="H6" s="12">
        <f t="shared" si="8"/>
        <v>7</v>
      </c>
      <c r="I6" s="201" t="str">
        <f t="shared" si="9"/>
        <v>Block,  Frenzy,  Jump Up</v>
      </c>
      <c r="J6" s="282" t="str">
        <f t="shared" si="24"/>
        <v>, Guard</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t="s">
        <v>445</v>
      </c>
      <c r="AI6" s="231"/>
      <c r="AJ6" s="283">
        <v>1</v>
      </c>
      <c r="AK6" s="283">
        <v>1</v>
      </c>
      <c r="AL6" s="283">
        <v>1</v>
      </c>
      <c r="AM6" s="283">
        <v>1</v>
      </c>
      <c r="AN6" s="283">
        <v>1</v>
      </c>
      <c r="AO6" s="283">
        <v>1</v>
      </c>
      <c r="AP6" s="37">
        <v>5</v>
      </c>
      <c r="AQ6" s="32">
        <f t="shared" si="19"/>
        <v>6</v>
      </c>
      <c r="AR6" s="32">
        <f t="shared" si="20"/>
        <v>3</v>
      </c>
      <c r="AS6" s="32">
        <f t="shared" si="21"/>
        <v>3</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Ulfwerener</v>
      </c>
      <c r="BU6" s="141" t="str">
        <f>HLOOKUP(I$21,BZ$2:CW$16,6,FALSE)</f>
        <v>Ulfwerener</v>
      </c>
      <c r="BV6" s="25">
        <f t="shared" si="2"/>
        <v>1</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Norse Runner</v>
      </c>
      <c r="E7" s="9">
        <f t="shared" si="5"/>
        <v>7</v>
      </c>
      <c r="F7" s="10">
        <f t="shared" si="6"/>
        <v>3</v>
      </c>
      <c r="G7" s="11">
        <f t="shared" si="7"/>
        <v>3</v>
      </c>
      <c r="H7" s="12">
        <f t="shared" si="8"/>
        <v>7</v>
      </c>
      <c r="I7" s="201" t="str">
        <f t="shared" si="9"/>
        <v>Block,  Dauntless</v>
      </c>
      <c r="J7" s="282" t="str">
        <f t="shared" si="24"/>
        <v>, Sure Hands</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t="s">
        <v>426</v>
      </c>
      <c r="AI7" s="231"/>
      <c r="AJ7" s="283">
        <v>1</v>
      </c>
      <c r="AK7" s="283">
        <v>1</v>
      </c>
      <c r="AL7" s="283">
        <v>1</v>
      </c>
      <c r="AM7" s="283">
        <v>1</v>
      </c>
      <c r="AN7" s="283">
        <v>1</v>
      </c>
      <c r="AO7" s="283">
        <v>1</v>
      </c>
      <c r="AP7" s="37">
        <v>4</v>
      </c>
      <c r="AQ7" s="32">
        <f t="shared" si="19"/>
        <v>7</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Snow Troll</v>
      </c>
      <c r="BU7" s="141" t="str">
        <f>HLOOKUP(I$21,BZ$2:CW$16,7,FALSE)</f>
        <v>Snow 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Norse Lineman</v>
      </c>
      <c r="E8" s="9">
        <f t="shared" si="5"/>
        <v>6</v>
      </c>
      <c r="F8" s="10">
        <f t="shared" si="6"/>
        <v>3</v>
      </c>
      <c r="G8" s="11">
        <f t="shared" si="7"/>
        <v>3</v>
      </c>
      <c r="H8" s="12">
        <f t="shared" si="8"/>
        <v>7</v>
      </c>
      <c r="I8" s="201" t="str">
        <f t="shared" si="9"/>
        <v>Block,</v>
      </c>
      <c r="J8" s="282" t="str">
        <f t="shared" si="24"/>
        <v>, Tackle</v>
      </c>
      <c r="K8" s="13" t="str">
        <f t="shared" si="10"/>
        <v/>
      </c>
      <c r="L8" s="116"/>
      <c r="M8" s="116"/>
      <c r="N8" s="117"/>
      <c r="O8" s="118"/>
      <c r="P8" s="119"/>
      <c r="Q8" s="120"/>
      <c r="R8" s="121"/>
      <c r="S8" s="122"/>
      <c r="T8" s="121"/>
      <c r="U8" s="122"/>
      <c r="V8" s="123"/>
      <c r="W8" s="124"/>
      <c r="X8" s="211">
        <f t="shared" si="11"/>
        <v>0</v>
      </c>
      <c r="Y8" s="128">
        <f t="shared" si="12"/>
        <v>50000</v>
      </c>
      <c r="Z8" s="244"/>
      <c r="AA8" s="266"/>
      <c r="AB8" s="286" t="str">
        <f t="shared" si="13"/>
        <v/>
      </c>
      <c r="AC8" s="286" t="str">
        <f t="shared" si="14"/>
        <v/>
      </c>
      <c r="AD8" s="286" t="str">
        <f t="shared" si="15"/>
        <v/>
      </c>
      <c r="AE8" s="286" t="str">
        <f t="shared" si="16"/>
        <v/>
      </c>
      <c r="AF8" s="286" t="str">
        <f t="shared" si="17"/>
        <v/>
      </c>
      <c r="AG8" s="286" t="str">
        <f t="shared" si="18"/>
        <v/>
      </c>
      <c r="AH8" s="302" t="s">
        <v>427</v>
      </c>
      <c r="AI8" s="231"/>
      <c r="AJ8" s="283">
        <v>1</v>
      </c>
      <c r="AK8" s="283">
        <v>1</v>
      </c>
      <c r="AL8" s="283">
        <v>1</v>
      </c>
      <c r="AM8" s="283">
        <v>1</v>
      </c>
      <c r="AN8" s="283">
        <v>1</v>
      </c>
      <c r="AO8" s="283">
        <v>1</v>
      </c>
      <c r="AP8" s="37">
        <v>2</v>
      </c>
      <c r="AQ8" s="32">
        <f t="shared" si="19"/>
        <v>6</v>
      </c>
      <c r="AR8" s="32">
        <f t="shared" si="20"/>
        <v>3</v>
      </c>
      <c r="AS8" s="32">
        <f t="shared" si="21"/>
        <v>3</v>
      </c>
      <c r="AT8" s="32">
        <f t="shared" si="22"/>
        <v>7</v>
      </c>
      <c r="AU8" s="217">
        <f t="shared" si="23"/>
        <v>50000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Norse Lineman</v>
      </c>
      <c r="E9" s="9">
        <f t="shared" si="5"/>
        <v>6</v>
      </c>
      <c r="F9" s="10">
        <f t="shared" si="6"/>
        <v>3</v>
      </c>
      <c r="G9" s="11">
        <f t="shared" si="7"/>
        <v>3</v>
      </c>
      <c r="H9" s="12">
        <f t="shared" si="8"/>
        <v>7</v>
      </c>
      <c r="I9" s="201" t="str">
        <f t="shared" si="9"/>
        <v>Block,</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3</v>
      </c>
      <c r="AT9" s="32">
        <f t="shared" si="22"/>
        <v>7</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*Helmut Wulf </v>
      </c>
      <c r="BU9" s="141" t="str">
        <f>HLOOKUP(I$21,BZ$2:CW$16,9,FALSE)</f>
        <v xml:space="preserve">*Helmut Wulf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Norse Lineman</v>
      </c>
      <c r="E10" s="9">
        <f t="shared" si="5"/>
        <v>6</v>
      </c>
      <c r="F10" s="10">
        <f t="shared" si="6"/>
        <v>3</v>
      </c>
      <c r="G10" s="11">
        <f t="shared" si="7"/>
        <v>3</v>
      </c>
      <c r="H10" s="12">
        <f t="shared" si="8"/>
        <v>7</v>
      </c>
      <c r="I10" s="201" t="str">
        <f t="shared" si="9"/>
        <v>Block,</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Norse Lineman</v>
      </c>
      <c r="E11" s="9">
        <f t="shared" si="5"/>
        <v>6</v>
      </c>
      <c r="F11" s="10">
        <f t="shared" si="6"/>
        <v>3</v>
      </c>
      <c r="G11" s="11">
        <f t="shared" si="7"/>
        <v>3</v>
      </c>
      <c r="H11" s="12">
        <f t="shared" si="8"/>
        <v>7</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*Icepelt Hammerblow </v>
      </c>
      <c r="BU11" s="141" t="str">
        <f>HLOOKUP(I$21,BZ$2:CW$16,11,FALSE)</f>
        <v xml:space="preserve">*Icepelt Hammerblow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Norse Lineman</v>
      </c>
      <c r="E12" s="9">
        <f t="shared" si="5"/>
        <v>6</v>
      </c>
      <c r="F12" s="10">
        <f t="shared" si="6"/>
        <v>3</v>
      </c>
      <c r="G12" s="11">
        <f t="shared" si="7"/>
        <v>3</v>
      </c>
      <c r="H12" s="12">
        <f t="shared" si="8"/>
        <v>7</v>
      </c>
      <c r="I12" s="201" t="str">
        <f t="shared" si="9"/>
        <v>Block,</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*Wilhelm Chaney </v>
      </c>
      <c r="BU12" s="141" t="str">
        <f>HLOOKUP(I$21,BZ$2:CW$16,12,FALSE)</f>
        <v xml:space="preserve">*Wilhelm Chaney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Norse Lineman</v>
      </c>
      <c r="E13" s="9">
        <f t="shared" si="5"/>
        <v>6</v>
      </c>
      <c r="F13" s="10">
        <f t="shared" si="6"/>
        <v>3</v>
      </c>
      <c r="G13" s="11">
        <f t="shared" si="7"/>
        <v>3</v>
      </c>
      <c r="H13" s="12">
        <f t="shared" si="8"/>
        <v>7</v>
      </c>
      <c r="I13" s="201" t="str">
        <f t="shared" si="9"/>
        <v>Block,</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Norse Lineman</v>
      </c>
      <c r="E14" s="9">
        <f t="shared" si="5"/>
        <v>6</v>
      </c>
      <c r="F14" s="10">
        <f t="shared" si="6"/>
        <v>3</v>
      </c>
      <c r="G14" s="11">
        <f t="shared" si="7"/>
        <v>3</v>
      </c>
      <c r="H14" s="12">
        <f t="shared" si="8"/>
        <v>7</v>
      </c>
      <c r="I14" s="201" t="str">
        <f t="shared" si="9"/>
        <v>Block,</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Norse journeyman</v>
      </c>
      <c r="BU14" s="141" t="str">
        <f>HLOOKUP(I$21,BZ$2:CW$16,14,FALSE)</f>
        <v>Norse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Norse Lineman</v>
      </c>
      <c r="E15" s="9">
        <f t="shared" si="5"/>
        <v>6</v>
      </c>
      <c r="F15" s="10">
        <f t="shared" si="6"/>
        <v>3</v>
      </c>
      <c r="G15" s="11">
        <f t="shared" si="7"/>
        <v>3</v>
      </c>
      <c r="H15" s="12">
        <f t="shared" si="8"/>
        <v>7</v>
      </c>
      <c r="I15" s="201" t="str">
        <f t="shared" si="9"/>
        <v>Block,</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Norse</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180000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topLeftCell="A18"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Jill Smith</cp:lastModifiedBy>
  <cp:lastPrinted>2008-07-09T10:49:50Z</cp:lastPrinted>
  <dcterms:created xsi:type="dcterms:W3CDTF">2001-02-12T07:17:33Z</dcterms:created>
  <dcterms:modified xsi:type="dcterms:W3CDTF">2016-10-04T16:20:42Z</dcterms:modified>
</cp:coreProperties>
</file>