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301"/>
  <workbookPr codeName="ThisWorkbook"/>
  <mc:AlternateContent xmlns:mc="http://schemas.openxmlformats.org/markup-compatibility/2006">
    <mc:Choice Requires="x15">
      <x15ac:absPath xmlns:x15ac="http://schemas.microsoft.com/office/spreadsheetml/2010/11/ac" url="D:\Dokumente\BB-2014\Eurobowl 2016\"/>
    </mc:Choice>
  </mc:AlternateContent>
  <bookViews>
    <workbookView xWindow="0" yWindow="0" windowWidth="23040" windowHeight="10344"/>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62913"/>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B10" i="2" s="1"/>
  <c r="AB10" i="2"/>
  <c r="AC10" i="2"/>
  <c r="H11" i="2"/>
  <c r="J11" i="2"/>
  <c r="AA11" i="2"/>
  <c r="AB11" i="2"/>
  <c r="B11" i="2" s="1"/>
  <c r="AC11" i="2"/>
  <c r="H12" i="2"/>
  <c r="J12" i="2"/>
  <c r="AA12" i="2"/>
  <c r="AB12" i="2"/>
  <c r="AC12" i="2"/>
  <c r="H13" i="2"/>
  <c r="J13" i="2"/>
  <c r="AA13" i="2"/>
  <c r="B13" i="2" s="1"/>
  <c r="AB13" i="2"/>
  <c r="AC13" i="2"/>
  <c r="H14" i="2"/>
  <c r="J14" i="2"/>
  <c r="AA14" i="2"/>
  <c r="AB14" i="2"/>
  <c r="AC14" i="2"/>
  <c r="H15" i="2"/>
  <c r="J15" i="2"/>
  <c r="AA15" i="2"/>
  <c r="AB15" i="2"/>
  <c r="B15" i="2" s="1"/>
  <c r="AC15" i="2"/>
  <c r="H16" i="2"/>
  <c r="J16" i="2"/>
  <c r="AA16" i="2"/>
  <c r="AB16" i="2"/>
  <c r="AC16" i="2"/>
  <c r="H17" i="2"/>
  <c r="J17" i="2"/>
  <c r="AA17" i="2"/>
  <c r="B17" i="2" s="1"/>
  <c r="AB17" i="2"/>
  <c r="AC17" i="2"/>
  <c r="H18" i="2"/>
  <c r="J18" i="2"/>
  <c r="AA18" i="2"/>
  <c r="AB18" i="2"/>
  <c r="AC18" i="2"/>
  <c r="H19" i="2"/>
  <c r="J19" i="2"/>
  <c r="AA19" i="2"/>
  <c r="AB19" i="2"/>
  <c r="AC19" i="2"/>
  <c r="B19" i="2" s="1"/>
  <c r="H20" i="2"/>
  <c r="J20" i="2"/>
  <c r="AA20" i="2"/>
  <c r="B20" i="2" s="1"/>
  <c r="AB20" i="2"/>
  <c r="AC20" i="2"/>
  <c r="H21" i="2"/>
  <c r="J21" i="2"/>
  <c r="AA21" i="2"/>
  <c r="AB21" i="2"/>
  <c r="AC21" i="2"/>
  <c r="B21" i="2" s="1"/>
  <c r="H22" i="2"/>
  <c r="J22" i="2"/>
  <c r="AA22" i="2"/>
  <c r="AB22" i="2"/>
  <c r="AC22" i="2"/>
  <c r="H23" i="2"/>
  <c r="J23" i="2"/>
  <c r="AA23" i="2"/>
  <c r="B23" i="2" s="1"/>
  <c r="AB23" i="2"/>
  <c r="AC23" i="2"/>
  <c r="H24" i="2"/>
  <c r="J24" i="2"/>
  <c r="AA24" i="2"/>
  <c r="AB24" i="2"/>
  <c r="AC24" i="2"/>
  <c r="H25" i="2"/>
  <c r="J25" i="2"/>
  <c r="AA25" i="2"/>
  <c r="AB25" i="2"/>
  <c r="B25" i="2"/>
  <c r="AC25" i="2"/>
  <c r="H26" i="2"/>
  <c r="J26" i="2"/>
  <c r="AA26" i="2"/>
  <c r="B26" i="2" s="1"/>
  <c r="AB26" i="2"/>
  <c r="AC26" i="2"/>
  <c r="H27" i="2"/>
  <c r="J27" i="2"/>
  <c r="AA27" i="2"/>
  <c r="AB27" i="2"/>
  <c r="B27" i="2"/>
  <c r="AC27" i="2"/>
  <c r="H28" i="2"/>
  <c r="J28" i="2"/>
  <c r="AA28" i="2"/>
  <c r="AB28" i="2"/>
  <c r="AC28" i="2"/>
  <c r="H29" i="2"/>
  <c r="J29" i="2"/>
  <c r="AA29" i="2"/>
  <c r="B29" i="2" s="1"/>
  <c r="AB29" i="2"/>
  <c r="AC29" i="2"/>
  <c r="H30" i="2"/>
  <c r="J30" i="2"/>
  <c r="AA30" i="2"/>
  <c r="AB30" i="2"/>
  <c r="AC30" i="2"/>
  <c r="H31" i="2"/>
  <c r="J31" i="2"/>
  <c r="AA31" i="2"/>
  <c r="AB31" i="2"/>
  <c r="B31" i="2" s="1"/>
  <c r="AC31" i="2"/>
  <c r="H32" i="2"/>
  <c r="J32" i="2"/>
  <c r="AA32" i="2"/>
  <c r="AB32" i="2"/>
  <c r="AC32" i="2"/>
  <c r="H33" i="2"/>
  <c r="J33" i="2"/>
  <c r="AA33" i="2"/>
  <c r="B33" i="2" s="1"/>
  <c r="AB33" i="2"/>
  <c r="AC33" i="2"/>
  <c r="H34" i="2"/>
  <c r="J34" i="2"/>
  <c r="AA34" i="2"/>
  <c r="AB34" i="2"/>
  <c r="AC34" i="2"/>
  <c r="H35" i="2"/>
  <c r="J35" i="2"/>
  <c r="AA35" i="2"/>
  <c r="AB35" i="2"/>
  <c r="AC35" i="2"/>
  <c r="B35" i="2" s="1"/>
  <c r="H36" i="2"/>
  <c r="J36" i="2"/>
  <c r="AA36" i="2"/>
  <c r="B36" i="2" s="1"/>
  <c r="AB36" i="2"/>
  <c r="AC36" i="2"/>
  <c r="H37" i="2"/>
  <c r="J37" i="2"/>
  <c r="AA37" i="2"/>
  <c r="AB37" i="2"/>
  <c r="AC37" i="2"/>
  <c r="B37" i="2" s="1"/>
  <c r="H38" i="2"/>
  <c r="J38" i="2"/>
  <c r="AA38" i="2"/>
  <c r="AB38" i="2"/>
  <c r="AC38" i="2"/>
  <c r="H39" i="2"/>
  <c r="J39" i="2"/>
  <c r="AA39" i="2"/>
  <c r="B39" i="2" s="1"/>
  <c r="AB39" i="2"/>
  <c r="AC39" i="2"/>
  <c r="H40" i="2"/>
  <c r="J40" i="2"/>
  <c r="AA40" i="2"/>
  <c r="AB40" i="2"/>
  <c r="AC40" i="2"/>
  <c r="H41" i="2"/>
  <c r="J41" i="2"/>
  <c r="AA41" i="2"/>
  <c r="AB41" i="2"/>
  <c r="B41" i="2"/>
  <c r="AC41" i="2"/>
  <c r="H42" i="2"/>
  <c r="J42" i="2"/>
  <c r="AA42" i="2"/>
  <c r="B42" i="2" s="1"/>
  <c r="AB42" i="2"/>
  <c r="AC42" i="2"/>
  <c r="H43" i="2"/>
  <c r="J43" i="2"/>
  <c r="AA43" i="2"/>
  <c r="AB43" i="2"/>
  <c r="B43" i="2"/>
  <c r="AC43" i="2"/>
  <c r="H44" i="2"/>
  <c r="J44" i="2"/>
  <c r="AA44" i="2"/>
  <c r="AB44" i="2"/>
  <c r="AC44" i="2"/>
  <c r="H45" i="2"/>
  <c r="J45" i="2"/>
  <c r="AA45" i="2"/>
  <c r="B45" i="2" s="1"/>
  <c r="AB45" i="2"/>
  <c r="AC45" i="2"/>
  <c r="H46" i="2"/>
  <c r="J46" i="2"/>
  <c r="AA46" i="2"/>
  <c r="AB46" i="2"/>
  <c r="AC46" i="2"/>
  <c r="H47" i="2"/>
  <c r="J47" i="2"/>
  <c r="AA47" i="2"/>
  <c r="AB47" i="2"/>
  <c r="B47" i="2" s="1"/>
  <c r="AC47" i="2"/>
  <c r="H48" i="2"/>
  <c r="J48" i="2"/>
  <c r="AA48" i="2"/>
  <c r="AB48" i="2"/>
  <c r="AC48" i="2"/>
  <c r="H49" i="2"/>
  <c r="J49" i="2"/>
  <c r="AA49" i="2"/>
  <c r="B49" i="2" s="1"/>
  <c r="AB49" i="2"/>
  <c r="AC49" i="2"/>
  <c r="H50" i="2"/>
  <c r="J50" i="2"/>
  <c r="AA50" i="2"/>
  <c r="AB50" i="2"/>
  <c r="AC50" i="2"/>
  <c r="H51" i="2"/>
  <c r="J51" i="2"/>
  <c r="AA51" i="2"/>
  <c r="AB51" i="2"/>
  <c r="AC51" i="2"/>
  <c r="B51" i="2" s="1"/>
  <c r="H52" i="2"/>
  <c r="J52" i="2"/>
  <c r="AA52" i="2"/>
  <c r="B52" i="2" s="1"/>
  <c r="AB52" i="2"/>
  <c r="AC52" i="2"/>
  <c r="H53" i="2"/>
  <c r="J53" i="2"/>
  <c r="AA53" i="2"/>
  <c r="AB53" i="2"/>
  <c r="AC53" i="2"/>
  <c r="B53" i="2" s="1"/>
  <c r="H54" i="2"/>
  <c r="J54" i="2"/>
  <c r="AA54" i="2"/>
  <c r="AB54" i="2"/>
  <c r="AC54" i="2"/>
  <c r="H55" i="2"/>
  <c r="J55" i="2"/>
  <c r="AA55" i="2"/>
  <c r="B55" i="2" s="1"/>
  <c r="AB55" i="2"/>
  <c r="AC55" i="2"/>
  <c r="H56" i="2"/>
  <c r="J56" i="2"/>
  <c r="AA56" i="2"/>
  <c r="AB56" i="2"/>
  <c r="AC56" i="2"/>
  <c r="H57" i="2"/>
  <c r="J57" i="2"/>
  <c r="AA57" i="2"/>
  <c r="AB57" i="2"/>
  <c r="B57" i="2"/>
  <c r="AC57" i="2"/>
  <c r="H58" i="2"/>
  <c r="J58" i="2"/>
  <c r="AA58" i="2"/>
  <c r="B58" i="2" s="1"/>
  <c r="AB58" i="2"/>
  <c r="AC58" i="2"/>
  <c r="H59" i="2"/>
  <c r="J59" i="2"/>
  <c r="AA59" i="2"/>
  <c r="AB59" i="2"/>
  <c r="B59" i="2"/>
  <c r="AC59" i="2"/>
  <c r="H60" i="2"/>
  <c r="J60" i="2"/>
  <c r="AA60" i="2"/>
  <c r="AB60" i="2"/>
  <c r="AC60" i="2"/>
  <c r="H61" i="2"/>
  <c r="J61" i="2"/>
  <c r="AA61" i="2"/>
  <c r="B61" i="2" s="1"/>
  <c r="AB61" i="2"/>
  <c r="AC61" i="2"/>
  <c r="H62" i="2"/>
  <c r="J62" i="2"/>
  <c r="AA62" i="2"/>
  <c r="AB62" i="2"/>
  <c r="AC62" i="2"/>
  <c r="H63" i="2"/>
  <c r="J63" i="2"/>
  <c r="AA63" i="2"/>
  <c r="AB63" i="2"/>
  <c r="B63" i="2" s="1"/>
  <c r="AC63" i="2"/>
  <c r="H64" i="2"/>
  <c r="J64" i="2"/>
  <c r="AA64" i="2"/>
  <c r="AB64" i="2"/>
  <c r="AC64" i="2"/>
  <c r="H65" i="2"/>
  <c r="J65" i="2"/>
  <c r="AA65" i="2"/>
  <c r="B65" i="2" s="1"/>
  <c r="AB65" i="2"/>
  <c r="AC65" i="2"/>
  <c r="H66" i="2"/>
  <c r="J66" i="2"/>
  <c r="AA66" i="2"/>
  <c r="AB66" i="2"/>
  <c r="AC66" i="2"/>
  <c r="H67" i="2"/>
  <c r="J67" i="2"/>
  <c r="AA67" i="2"/>
  <c r="AB67" i="2"/>
  <c r="AC67" i="2"/>
  <c r="B67" i="2" s="1"/>
  <c r="H68" i="2"/>
  <c r="J68" i="2"/>
  <c r="AA68" i="2"/>
  <c r="B68" i="2" s="1"/>
  <c r="AB68" i="2"/>
  <c r="AC68" i="2"/>
  <c r="H69" i="2"/>
  <c r="J69" i="2"/>
  <c r="AA69" i="2"/>
  <c r="AB69" i="2"/>
  <c r="AC69" i="2"/>
  <c r="B69" i="2" s="1"/>
  <c r="H70" i="2"/>
  <c r="J70" i="2"/>
  <c r="AA70" i="2"/>
  <c r="AB70" i="2"/>
  <c r="AC70" i="2"/>
  <c r="H71" i="2"/>
  <c r="J71" i="2"/>
  <c r="AA71" i="2"/>
  <c r="B71" i="2" s="1"/>
  <c r="AB71" i="2"/>
  <c r="AC71" i="2"/>
  <c r="H72" i="2"/>
  <c r="J72" i="2"/>
  <c r="AA72" i="2"/>
  <c r="AB72" i="2"/>
  <c r="AC72" i="2"/>
  <c r="H73" i="2"/>
  <c r="J73" i="2"/>
  <c r="AA73" i="2"/>
  <c r="AB73" i="2"/>
  <c r="B73" i="2"/>
  <c r="AC73" i="2"/>
  <c r="H74" i="2"/>
  <c r="J74" i="2"/>
  <c r="AA74" i="2"/>
  <c r="B74" i="2" s="1"/>
  <c r="AB74" i="2"/>
  <c r="AC74" i="2"/>
  <c r="H75" i="2"/>
  <c r="J75" i="2"/>
  <c r="AA75" i="2"/>
  <c r="AB75" i="2"/>
  <c r="B75" i="2"/>
  <c r="AC75" i="2"/>
  <c r="H76" i="2"/>
  <c r="J76" i="2"/>
  <c r="AA76" i="2"/>
  <c r="AB76" i="2"/>
  <c r="AC76" i="2"/>
  <c r="H77" i="2"/>
  <c r="J77" i="2"/>
  <c r="AA77" i="2"/>
  <c r="B77" i="2" s="1"/>
  <c r="AB77" i="2"/>
  <c r="AC77" i="2"/>
  <c r="H78" i="2"/>
  <c r="J78" i="2"/>
  <c r="AA78" i="2"/>
  <c r="AB78" i="2"/>
  <c r="AC78" i="2"/>
  <c r="H79" i="2"/>
  <c r="J79" i="2"/>
  <c r="AA79" i="2"/>
  <c r="AB79" i="2"/>
  <c r="B79" i="2" s="1"/>
  <c r="AC79" i="2"/>
  <c r="H80" i="2"/>
  <c r="J80" i="2"/>
  <c r="AA80" i="2"/>
  <c r="AB80" i="2"/>
  <c r="AC80" i="2"/>
  <c r="H81" i="2"/>
  <c r="J81" i="2"/>
  <c r="AA81" i="2"/>
  <c r="B81" i="2" s="1"/>
  <c r="AB81" i="2"/>
  <c r="AC81" i="2"/>
  <c r="H82" i="2"/>
  <c r="J82" i="2"/>
  <c r="AA82" i="2"/>
  <c r="AB82" i="2"/>
  <c r="AC82" i="2"/>
  <c r="H83" i="2"/>
  <c r="J83" i="2"/>
  <c r="AA83" i="2"/>
  <c r="AB83" i="2"/>
  <c r="AC83" i="2"/>
  <c r="B83" i="2" s="1"/>
  <c r="H84" i="2"/>
  <c r="J84" i="2"/>
  <c r="AA84" i="2"/>
  <c r="B84" i="2" s="1"/>
  <c r="AB84" i="2"/>
  <c r="AC84" i="2"/>
  <c r="H85" i="2"/>
  <c r="J85" i="2"/>
  <c r="AA85" i="2"/>
  <c r="AB85" i="2"/>
  <c r="AC85" i="2"/>
  <c r="B85" i="2" s="1"/>
  <c r="H86" i="2"/>
  <c r="J86" i="2"/>
  <c r="AA86" i="2"/>
  <c r="AB86" i="2"/>
  <c r="AC86" i="2"/>
  <c r="H87" i="2"/>
  <c r="J87" i="2"/>
  <c r="AA87" i="2"/>
  <c r="B87" i="2" s="1"/>
  <c r="AB87" i="2"/>
  <c r="AC87" i="2"/>
  <c r="H88" i="2"/>
  <c r="J88" i="2"/>
  <c r="AA88" i="2"/>
  <c r="AB88" i="2"/>
  <c r="AC88" i="2"/>
  <c r="H89" i="2"/>
  <c r="J89" i="2"/>
  <c r="AA89" i="2"/>
  <c r="AB89" i="2"/>
  <c r="B89" i="2"/>
  <c r="AC89" i="2"/>
  <c r="H90" i="2"/>
  <c r="J90" i="2"/>
  <c r="AA90" i="2"/>
  <c r="B90" i="2" s="1"/>
  <c r="AB90" i="2"/>
  <c r="AC90" i="2"/>
  <c r="H91" i="2"/>
  <c r="J91" i="2"/>
  <c r="AA91" i="2"/>
  <c r="AB91" i="2"/>
  <c r="B91" i="2"/>
  <c r="AC91" i="2"/>
  <c r="H92" i="2"/>
  <c r="J92" i="2"/>
  <c r="AA92" i="2"/>
  <c r="AB92" i="2"/>
  <c r="AC92" i="2"/>
  <c r="H93" i="2"/>
  <c r="J93" i="2"/>
  <c r="AA93" i="2"/>
  <c r="B93" i="2" s="1"/>
  <c r="AB93" i="2"/>
  <c r="AC93" i="2"/>
  <c r="H94" i="2"/>
  <c r="J94" i="2"/>
  <c r="AA94" i="2"/>
  <c r="AB94" i="2"/>
  <c r="AC94" i="2"/>
  <c r="H95" i="2"/>
  <c r="J95" i="2"/>
  <c r="AA95" i="2"/>
  <c r="AB95" i="2"/>
  <c r="B95" i="2" s="1"/>
  <c r="AC95" i="2"/>
  <c r="H96" i="2"/>
  <c r="J96" i="2"/>
  <c r="AA96" i="2"/>
  <c r="AB96" i="2"/>
  <c r="AC96" i="2"/>
  <c r="H97" i="2"/>
  <c r="J97" i="2"/>
  <c r="AA97" i="2"/>
  <c r="B97" i="2" s="1"/>
  <c r="AB97" i="2"/>
  <c r="AC97" i="2"/>
  <c r="H98" i="2"/>
  <c r="J98" i="2"/>
  <c r="AA98" i="2"/>
  <c r="AB98" i="2"/>
  <c r="AC98" i="2"/>
  <c r="H99" i="2"/>
  <c r="J99" i="2"/>
  <c r="AA99" i="2"/>
  <c r="AB99" i="2"/>
  <c r="AC99" i="2"/>
  <c r="B99" i="2" s="1"/>
  <c r="H100" i="2"/>
  <c r="J100" i="2"/>
  <c r="AA100" i="2"/>
  <c r="B100" i="2" s="1"/>
  <c r="AB100" i="2"/>
  <c r="AC100" i="2"/>
  <c r="H101" i="2"/>
  <c r="J101" i="2"/>
  <c r="AA101" i="2"/>
  <c r="AB101" i="2"/>
  <c r="AC101" i="2"/>
  <c r="B101" i="2" s="1"/>
  <c r="H102" i="2"/>
  <c r="J102" i="2"/>
  <c r="AA102" i="2"/>
  <c r="AB102" i="2"/>
  <c r="AC102" i="2"/>
  <c r="H103" i="2"/>
  <c r="J103" i="2"/>
  <c r="AA103" i="2"/>
  <c r="B103" i="2" s="1"/>
  <c r="AB103" i="2"/>
  <c r="AC103" i="2"/>
  <c r="H104" i="2"/>
  <c r="J104" i="2"/>
  <c r="AA104" i="2"/>
  <c r="AB104" i="2"/>
  <c r="AC104" i="2"/>
  <c r="H105" i="2"/>
  <c r="J105" i="2"/>
  <c r="AA105" i="2"/>
  <c r="AB105" i="2"/>
  <c r="B105" i="2"/>
  <c r="AC105" i="2"/>
  <c r="H106" i="2"/>
  <c r="J106" i="2"/>
  <c r="AA106" i="2"/>
  <c r="B106" i="2" s="1"/>
  <c r="AB106" i="2"/>
  <c r="AC106" i="2"/>
  <c r="H107" i="2"/>
  <c r="J107" i="2"/>
  <c r="AA107" i="2"/>
  <c r="AB107" i="2"/>
  <c r="B107" i="2"/>
  <c r="AC107" i="2"/>
  <c r="H108" i="2"/>
  <c r="J108" i="2"/>
  <c r="AA108" i="2"/>
  <c r="AB108" i="2"/>
  <c r="AC108" i="2"/>
  <c r="H109" i="2"/>
  <c r="J109" i="2"/>
  <c r="AA109" i="2"/>
  <c r="B109" i="2" s="1"/>
  <c r="AB109" i="2"/>
  <c r="AC109" i="2"/>
  <c r="H110" i="2"/>
  <c r="J110" i="2"/>
  <c r="AA110" i="2"/>
  <c r="AB110" i="2"/>
  <c r="AC110" i="2"/>
  <c r="H111" i="2"/>
  <c r="J111" i="2"/>
  <c r="AA111" i="2"/>
  <c r="AB111" i="2"/>
  <c r="B111" i="2" s="1"/>
  <c r="AC111" i="2"/>
  <c r="H112" i="2"/>
  <c r="J112" i="2"/>
  <c r="AA112" i="2"/>
  <c r="AB112" i="2"/>
  <c r="AC112" i="2"/>
  <c r="H113" i="2"/>
  <c r="J113" i="2"/>
  <c r="AA113" i="2"/>
  <c r="B113" i="2" s="1"/>
  <c r="AB113" i="2"/>
  <c r="AC113" i="2"/>
  <c r="H114" i="2"/>
  <c r="J114" i="2"/>
  <c r="AA114" i="2"/>
  <c r="AB114" i="2"/>
  <c r="AC114" i="2"/>
  <c r="H115" i="2"/>
  <c r="J115" i="2"/>
  <c r="AA115" i="2"/>
  <c r="AB115" i="2"/>
  <c r="AC115" i="2"/>
  <c r="B115" i="2" s="1"/>
  <c r="H116" i="2"/>
  <c r="J116" i="2"/>
  <c r="AA116" i="2"/>
  <c r="B116" i="2" s="1"/>
  <c r="AB116" i="2"/>
  <c r="AC116" i="2"/>
  <c r="H117" i="2"/>
  <c r="J117" i="2"/>
  <c r="AA117" i="2"/>
  <c r="AB117" i="2"/>
  <c r="AC117" i="2"/>
  <c r="B117" i="2" s="1"/>
  <c r="H118" i="2"/>
  <c r="J118" i="2"/>
  <c r="AA118" i="2"/>
  <c r="AB118" i="2"/>
  <c r="AC118" i="2"/>
  <c r="H119" i="2"/>
  <c r="J119" i="2"/>
  <c r="AA119" i="2"/>
  <c r="B119" i="2" s="1"/>
  <c r="AB119" i="2"/>
  <c r="AC119" i="2"/>
  <c r="H120" i="2"/>
  <c r="J120" i="2"/>
  <c r="AA120" i="2"/>
  <c r="AB120" i="2"/>
  <c r="AC120" i="2"/>
  <c r="H121" i="2"/>
  <c r="J121" i="2"/>
  <c r="AA121" i="2"/>
  <c r="AB121" i="2"/>
  <c r="B121" i="2"/>
  <c r="AC121" i="2"/>
  <c r="H122" i="2"/>
  <c r="J122" i="2"/>
  <c r="AA122" i="2"/>
  <c r="B122" i="2" s="1"/>
  <c r="AB122" i="2"/>
  <c r="AC122" i="2"/>
  <c r="H123" i="2"/>
  <c r="J123" i="2"/>
  <c r="AA123" i="2"/>
  <c r="AB123" i="2"/>
  <c r="B123" i="2"/>
  <c r="AC123" i="2"/>
  <c r="H124" i="2"/>
  <c r="J124" i="2"/>
  <c r="AA124" i="2"/>
  <c r="AB124" i="2"/>
  <c r="AC124" i="2"/>
  <c r="H125" i="2"/>
  <c r="J125" i="2"/>
  <c r="AA125" i="2"/>
  <c r="B125" i="2" s="1"/>
  <c r="AB125" i="2"/>
  <c r="AC125" i="2"/>
  <c r="H126" i="2"/>
  <c r="J126" i="2"/>
  <c r="AA126" i="2"/>
  <c r="AB126" i="2"/>
  <c r="AC126" i="2"/>
  <c r="H127" i="2"/>
  <c r="J127" i="2"/>
  <c r="AA127" i="2"/>
  <c r="AB127" i="2"/>
  <c r="B127" i="2" s="1"/>
  <c r="AC127" i="2"/>
  <c r="H128" i="2"/>
  <c r="J128" i="2"/>
  <c r="AA128" i="2"/>
  <c r="AB128" i="2"/>
  <c r="AC128" i="2"/>
  <c r="H129" i="2"/>
  <c r="J129" i="2"/>
  <c r="AA129" i="2"/>
  <c r="B129" i="2" s="1"/>
  <c r="AB129" i="2"/>
  <c r="AC129" i="2"/>
  <c r="H130" i="2"/>
  <c r="J130" i="2"/>
  <c r="AA130" i="2"/>
  <c r="AB130" i="2"/>
  <c r="AC130" i="2"/>
  <c r="H131" i="2"/>
  <c r="J131" i="2"/>
  <c r="AA131" i="2"/>
  <c r="AB131" i="2"/>
  <c r="AC131" i="2"/>
  <c r="B131" i="2" s="1"/>
  <c r="H132" i="2"/>
  <c r="J132" i="2"/>
  <c r="AA132" i="2"/>
  <c r="B132" i="2" s="1"/>
  <c r="AB132" i="2"/>
  <c r="AC132" i="2"/>
  <c r="H133" i="2"/>
  <c r="J133" i="2"/>
  <c r="AA133" i="2"/>
  <c r="AB133" i="2"/>
  <c r="AC133" i="2"/>
  <c r="B133" i="2" s="1"/>
  <c r="H134" i="2"/>
  <c r="J134" i="2"/>
  <c r="AA134" i="2"/>
  <c r="AB134" i="2"/>
  <c r="AC134" i="2"/>
  <c r="H135" i="2"/>
  <c r="J135" i="2"/>
  <c r="AA135" i="2"/>
  <c r="B135" i="2" s="1"/>
  <c r="AB135" i="2"/>
  <c r="AC135" i="2"/>
  <c r="H136" i="2"/>
  <c r="J136" i="2"/>
  <c r="AA136" i="2"/>
  <c r="AB136" i="2"/>
  <c r="AC136" i="2"/>
  <c r="H137" i="2"/>
  <c r="J137" i="2"/>
  <c r="AA137" i="2"/>
  <c r="AB137" i="2"/>
  <c r="B137" i="2"/>
  <c r="AC137" i="2"/>
  <c r="H138" i="2"/>
  <c r="J138" i="2"/>
  <c r="AA138" i="2"/>
  <c r="B138" i="2" s="1"/>
  <c r="AB138" i="2"/>
  <c r="AC138" i="2"/>
  <c r="H139" i="2"/>
  <c r="J139" i="2"/>
  <c r="AA139" i="2"/>
  <c r="AB139" i="2"/>
  <c r="B139" i="2"/>
  <c r="AC139" i="2"/>
  <c r="H140" i="2"/>
  <c r="J140" i="2"/>
  <c r="AA140" i="2"/>
  <c r="AB140" i="2"/>
  <c r="AC140" i="2"/>
  <c r="H141" i="2"/>
  <c r="J141" i="2"/>
  <c r="AA141" i="2"/>
  <c r="B141" i="2" s="1"/>
  <c r="AB141" i="2"/>
  <c r="AC141" i="2"/>
  <c r="H142" i="2"/>
  <c r="J142" i="2"/>
  <c r="AA142" i="2"/>
  <c r="AB142" i="2"/>
  <c r="AC142" i="2"/>
  <c r="H143" i="2"/>
  <c r="J143" i="2"/>
  <c r="AA143" i="2"/>
  <c r="AB143" i="2"/>
  <c r="B143" i="2" s="1"/>
  <c r="AC143" i="2"/>
  <c r="H144" i="2"/>
  <c r="J144" i="2"/>
  <c r="AA144" i="2"/>
  <c r="AB144" i="2"/>
  <c r="AC144" i="2"/>
  <c r="H145" i="2"/>
  <c r="J145" i="2"/>
  <c r="AA145" i="2"/>
  <c r="B145" i="2" s="1"/>
  <c r="AB145" i="2"/>
  <c r="AC145" i="2"/>
  <c r="H146" i="2"/>
  <c r="J146" i="2"/>
  <c r="AA146" i="2"/>
  <c r="AB146" i="2"/>
  <c r="AC146" i="2"/>
  <c r="H147" i="2"/>
  <c r="J147" i="2"/>
  <c r="AA147" i="2"/>
  <c r="AB147" i="2"/>
  <c r="AC147" i="2"/>
  <c r="B147" i="2" s="1"/>
  <c r="H148" i="2"/>
  <c r="J148" i="2"/>
  <c r="AA148" i="2"/>
  <c r="B148" i="2" s="1"/>
  <c r="AB148" i="2"/>
  <c r="AC148" i="2"/>
  <c r="H149" i="2"/>
  <c r="J149" i="2"/>
  <c r="AA149" i="2"/>
  <c r="AB149" i="2"/>
  <c r="AC149" i="2"/>
  <c r="B149" i="2" s="1"/>
  <c r="H150" i="2"/>
  <c r="J150" i="2"/>
  <c r="AA150" i="2"/>
  <c r="AB150" i="2"/>
  <c r="AC150" i="2"/>
  <c r="H151" i="2"/>
  <c r="J151" i="2"/>
  <c r="AA151" i="2"/>
  <c r="B151" i="2" s="1"/>
  <c r="AB151" i="2"/>
  <c r="AC151" i="2"/>
  <c r="H152" i="2"/>
  <c r="J152" i="2"/>
  <c r="AA152" i="2"/>
  <c r="AB152" i="2"/>
  <c r="AC152" i="2"/>
  <c r="H153" i="2"/>
  <c r="J153" i="2"/>
  <c r="AA153" i="2"/>
  <c r="AB153" i="2"/>
  <c r="B153" i="2"/>
  <c r="AC153" i="2"/>
  <c r="H154" i="2"/>
  <c r="J154" i="2"/>
  <c r="AA154" i="2"/>
  <c r="B154" i="2" s="1"/>
  <c r="AB154" i="2"/>
  <c r="AC154" i="2"/>
  <c r="H155" i="2"/>
  <c r="J155" i="2"/>
  <c r="AA155" i="2"/>
  <c r="AB155" i="2"/>
  <c r="B155" i="2"/>
  <c r="AC155" i="2"/>
  <c r="H156" i="2"/>
  <c r="J156" i="2"/>
  <c r="AA156" i="2"/>
  <c r="AB156" i="2"/>
  <c r="AC156" i="2"/>
  <c r="H157" i="2"/>
  <c r="J157" i="2"/>
  <c r="AA157" i="2"/>
  <c r="B157" i="2" s="1"/>
  <c r="AB157" i="2"/>
  <c r="AC157" i="2"/>
  <c r="H158" i="2"/>
  <c r="J158" i="2"/>
  <c r="AA158" i="2"/>
  <c r="AB158" i="2"/>
  <c r="AC158" i="2"/>
  <c r="H159" i="2"/>
  <c r="J159" i="2"/>
  <c r="AA159" i="2"/>
  <c r="AB159" i="2"/>
  <c r="B159" i="2" s="1"/>
  <c r="AC159" i="2"/>
  <c r="H160" i="2"/>
  <c r="J160" i="2"/>
  <c r="AA160" i="2"/>
  <c r="AB160" i="2"/>
  <c r="AC160" i="2"/>
  <c r="H161" i="2"/>
  <c r="J161" i="2"/>
  <c r="AA161" i="2"/>
  <c r="B161" i="2" s="1"/>
  <c r="AB161" i="2"/>
  <c r="AC161" i="2"/>
  <c r="H162" i="2"/>
  <c r="J162" i="2"/>
  <c r="AA162" i="2"/>
  <c r="AB162" i="2"/>
  <c r="AC162" i="2"/>
  <c r="H163" i="2"/>
  <c r="J163" i="2"/>
  <c r="AA163" i="2"/>
  <c r="AB163" i="2"/>
  <c r="AC163" i="2"/>
  <c r="B163" i="2" s="1"/>
  <c r="H164" i="2"/>
  <c r="J164" i="2"/>
  <c r="AA164" i="2"/>
  <c r="B164" i="2" s="1"/>
  <c r="AB164" i="2"/>
  <c r="AC164" i="2"/>
  <c r="H165" i="2"/>
  <c r="J165" i="2"/>
  <c r="AA165" i="2"/>
  <c r="AB165" i="2"/>
  <c r="AC165" i="2"/>
  <c r="B165" i="2" s="1"/>
  <c r="H166" i="2"/>
  <c r="J166" i="2"/>
  <c r="AA166" i="2"/>
  <c r="AB166" i="2"/>
  <c r="AC166" i="2"/>
  <c r="H167" i="2"/>
  <c r="J167" i="2"/>
  <c r="AA167" i="2"/>
  <c r="B167" i="2" s="1"/>
  <c r="AB167" i="2"/>
  <c r="AC167" i="2"/>
  <c r="H168" i="2"/>
  <c r="J168" i="2"/>
  <c r="AA168" i="2"/>
  <c r="AB168" i="2"/>
  <c r="AC168" i="2"/>
  <c r="H169" i="2"/>
  <c r="J169" i="2"/>
  <c r="AA169" i="2"/>
  <c r="AB169" i="2"/>
  <c r="B169" i="2"/>
  <c r="AC169" i="2"/>
  <c r="H170" i="2"/>
  <c r="J170" i="2"/>
  <c r="AA170" i="2"/>
  <c r="B170" i="2" s="1"/>
  <c r="AB170" i="2"/>
  <c r="AC170" i="2"/>
  <c r="H171" i="2"/>
  <c r="J171" i="2"/>
  <c r="AA171" i="2"/>
  <c r="AB171" i="2"/>
  <c r="B171" i="2"/>
  <c r="AC171" i="2"/>
  <c r="H172" i="2"/>
  <c r="J172" i="2"/>
  <c r="AA172" i="2"/>
  <c r="AB172" i="2"/>
  <c r="AC172" i="2"/>
  <c r="H173" i="2"/>
  <c r="J173" i="2"/>
  <c r="AA173" i="2"/>
  <c r="B173" i="2" s="1"/>
  <c r="AB173" i="2"/>
  <c r="AC173" i="2"/>
  <c r="H174" i="2"/>
  <c r="J174" i="2"/>
  <c r="AA174" i="2"/>
  <c r="AB174" i="2"/>
  <c r="AC174" i="2"/>
  <c r="H175" i="2"/>
  <c r="J175" i="2"/>
  <c r="AA175" i="2"/>
  <c r="AB175" i="2"/>
  <c r="B175" i="2" s="1"/>
  <c r="AC175" i="2"/>
  <c r="H176" i="2"/>
  <c r="J176" i="2"/>
  <c r="AA176" i="2"/>
  <c r="AB176" i="2"/>
  <c r="AC176" i="2"/>
  <c r="H177" i="2"/>
  <c r="J177" i="2"/>
  <c r="AA177" i="2"/>
  <c r="B177" i="2" s="1"/>
  <c r="AB177" i="2"/>
  <c r="AC177" i="2"/>
  <c r="H178" i="2"/>
  <c r="J178" i="2"/>
  <c r="AA178" i="2"/>
  <c r="AB178" i="2"/>
  <c r="AC178" i="2"/>
  <c r="H179" i="2"/>
  <c r="J179" i="2"/>
  <c r="AA179" i="2"/>
  <c r="AB179" i="2"/>
  <c r="AC179" i="2"/>
  <c r="B179" i="2" s="1"/>
  <c r="H180" i="2"/>
  <c r="J180" i="2"/>
  <c r="AA180" i="2"/>
  <c r="B180" i="2" s="1"/>
  <c r="AB180" i="2"/>
  <c r="AC180" i="2"/>
  <c r="H181" i="2"/>
  <c r="J181" i="2"/>
  <c r="AA181" i="2"/>
  <c r="AB181" i="2"/>
  <c r="AC181" i="2"/>
  <c r="B181" i="2" s="1"/>
  <c r="H182" i="2"/>
  <c r="J182" i="2"/>
  <c r="AA182" i="2"/>
  <c r="AB182" i="2"/>
  <c r="AC182" i="2"/>
  <c r="H183" i="2"/>
  <c r="J183" i="2"/>
  <c r="AA183" i="2"/>
  <c r="B183" i="2" s="1"/>
  <c r="AB183" i="2"/>
  <c r="AC183" i="2"/>
  <c r="H184" i="2"/>
  <c r="J184" i="2"/>
  <c r="AA184" i="2"/>
  <c r="AB184" i="2"/>
  <c r="AC184" i="2"/>
  <c r="H185" i="2"/>
  <c r="J185" i="2"/>
  <c r="AA185" i="2"/>
  <c r="AB185" i="2"/>
  <c r="B185" i="2"/>
  <c r="AC185" i="2"/>
  <c r="H186" i="2"/>
  <c r="J186" i="2"/>
  <c r="AA186" i="2"/>
  <c r="B186" i="2" s="1"/>
  <c r="AB186" i="2"/>
  <c r="AC186" i="2"/>
  <c r="H187" i="2"/>
  <c r="J187" i="2"/>
  <c r="AA187" i="2"/>
  <c r="AB187" i="2"/>
  <c r="B187" i="2"/>
  <c r="AC187" i="2"/>
  <c r="H188" i="2"/>
  <c r="J188" i="2"/>
  <c r="AA188" i="2"/>
  <c r="AB188" i="2"/>
  <c r="AC188" i="2"/>
  <c r="H189" i="2"/>
  <c r="J189" i="2"/>
  <c r="AA189" i="2"/>
  <c r="B189" i="2" s="1"/>
  <c r="AB189" i="2"/>
  <c r="AC189" i="2"/>
  <c r="H190" i="2"/>
  <c r="J190" i="2"/>
  <c r="AA190" i="2"/>
  <c r="AB190" i="2"/>
  <c r="AC190" i="2"/>
  <c r="H191" i="2"/>
  <c r="J191" i="2"/>
  <c r="AA191" i="2"/>
  <c r="AB191" i="2"/>
  <c r="B191" i="2" s="1"/>
  <c r="AC191" i="2"/>
  <c r="H192" i="2"/>
  <c r="J192" i="2"/>
  <c r="AA192" i="2"/>
  <c r="AB192" i="2"/>
  <c r="AC192" i="2"/>
  <c r="H193" i="2"/>
  <c r="J193" i="2"/>
  <c r="AA193" i="2"/>
  <c r="B193" i="2" s="1"/>
  <c r="AB193" i="2"/>
  <c r="AC193" i="2"/>
  <c r="H194" i="2"/>
  <c r="J194" i="2"/>
  <c r="AA194" i="2"/>
  <c r="AB194" i="2"/>
  <c r="AC194" i="2"/>
  <c r="H195" i="2"/>
  <c r="J195" i="2"/>
  <c r="AA195" i="2"/>
  <c r="AB195" i="2"/>
  <c r="AC195" i="2"/>
  <c r="B195" i="2" s="1"/>
  <c r="H196" i="2"/>
  <c r="J196" i="2"/>
  <c r="AA196" i="2"/>
  <c r="B196" i="2" s="1"/>
  <c r="AB196" i="2"/>
  <c r="AC196" i="2"/>
  <c r="H197" i="2"/>
  <c r="J197" i="2"/>
  <c r="AA197" i="2"/>
  <c r="AB197" i="2"/>
  <c r="AC197" i="2"/>
  <c r="B197" i="2" s="1"/>
  <c r="H198" i="2"/>
  <c r="J198" i="2"/>
  <c r="AA198" i="2"/>
  <c r="AB198" i="2"/>
  <c r="AC198" i="2"/>
  <c r="H199" i="2"/>
  <c r="J199" i="2"/>
  <c r="AA199" i="2"/>
  <c r="B199" i="2" s="1"/>
  <c r="AB199" i="2"/>
  <c r="AC199" i="2"/>
  <c r="H200" i="2"/>
  <c r="J200" i="2"/>
  <c r="AA200" i="2"/>
  <c r="AB200" i="2"/>
  <c r="AC200" i="2"/>
  <c r="H201" i="2"/>
  <c r="J201" i="2"/>
  <c r="AA201" i="2"/>
  <c r="AB201" i="2"/>
  <c r="B201" i="2"/>
  <c r="AC201" i="2"/>
  <c r="H202" i="2"/>
  <c r="J202" i="2"/>
  <c r="AA202" i="2"/>
  <c r="B202" i="2" s="1"/>
  <c r="AB202" i="2"/>
  <c r="AC202" i="2"/>
  <c r="H203" i="2"/>
  <c r="J203" i="2"/>
  <c r="AA203" i="2"/>
  <c r="AB203" i="2"/>
  <c r="B203" i="2"/>
  <c r="AC203" i="2"/>
  <c r="H204" i="2"/>
  <c r="J204" i="2"/>
  <c r="AA204" i="2"/>
  <c r="AB204" i="2"/>
  <c r="AC204" i="2"/>
  <c r="H205" i="2"/>
  <c r="J205" i="2"/>
  <c r="AA205" i="2"/>
  <c r="B205" i="2" s="1"/>
  <c r="AB205" i="2"/>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J15" i="4" s="1"/>
  <c r="AC15" i="4"/>
  <c r="AD15" i="4"/>
  <c r="AE15" i="4"/>
  <c r="AF15" i="4"/>
  <c r="AG15" i="4"/>
  <c r="D16" i="4"/>
  <c r="AR16" i="4" s="1"/>
  <c r="AB16" i="4"/>
  <c r="AC16" i="4"/>
  <c r="J16" i="4" s="1"/>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J6" i="4" l="1"/>
  <c r="E16" i="4"/>
  <c r="H16" i="4"/>
  <c r="Y24" i="4"/>
  <c r="AU16" i="4"/>
  <c r="AR18" i="4"/>
  <c r="B206" i="2"/>
  <c r="B174" i="2"/>
  <c r="B194" i="2"/>
  <c r="B178" i="2"/>
  <c r="B114" i="2"/>
  <c r="B98" i="2"/>
  <c r="B82" i="2"/>
  <c r="B66" i="2"/>
  <c r="B50" i="2"/>
  <c r="B34" i="2"/>
  <c r="B18" i="2"/>
  <c r="H2" i="2"/>
  <c r="B190" i="2"/>
  <c r="B158" i="2"/>
  <c r="B110" i="2"/>
  <c r="B62" i="2"/>
  <c r="B14" i="2"/>
  <c r="X16" i="4"/>
  <c r="K16" i="4" s="1"/>
  <c r="B204" i="2"/>
  <c r="B188" i="2"/>
  <c r="B172" i="2"/>
  <c r="B156" i="2"/>
  <c r="B140" i="2"/>
  <c r="B124" i="2"/>
  <c r="B108" i="2"/>
  <c r="B92" i="2"/>
  <c r="B76" i="2"/>
  <c r="B60" i="2"/>
  <c r="B44" i="2"/>
  <c r="B28" i="2"/>
  <c r="B12" i="2"/>
  <c r="B9" i="2"/>
  <c r="J4" i="4"/>
  <c r="AQ16" i="4"/>
  <c r="B142" i="2"/>
  <c r="B126" i="2"/>
  <c r="B94" i="2"/>
  <c r="B78" i="2"/>
  <c r="B46" i="2"/>
  <c r="B30" i="2"/>
  <c r="F16" i="4"/>
  <c r="J3" i="4"/>
  <c r="B162" i="2"/>
  <c r="B146" i="2"/>
  <c r="B130" i="2"/>
  <c r="I16" i="4"/>
  <c r="G16" i="4"/>
  <c r="AT16" i="4"/>
  <c r="J17" i="4"/>
  <c r="J14" i="4"/>
  <c r="B198" i="2"/>
  <c r="B182" i="2"/>
  <c r="B166" i="2"/>
  <c r="B150" i="2"/>
  <c r="B134" i="2"/>
  <c r="B118" i="2"/>
  <c r="B102" i="2"/>
  <c r="B86" i="2"/>
  <c r="B70" i="2"/>
  <c r="B54" i="2"/>
  <c r="B38" i="2"/>
  <c r="B22" i="2"/>
  <c r="B192" i="2"/>
  <c r="B176" i="2"/>
  <c r="B160" i="2"/>
  <c r="B144" i="2"/>
  <c r="B128" i="2"/>
  <c r="B112" i="2"/>
  <c r="B96" i="2"/>
  <c r="B80" i="2"/>
  <c r="B64" i="2"/>
  <c r="B48" i="2"/>
  <c r="B32" i="2"/>
  <c r="B16" i="2"/>
  <c r="B2" i="2"/>
  <c r="B8" i="2"/>
  <c r="B200" i="2"/>
  <c r="B184" i="2"/>
  <c r="B168" i="2"/>
  <c r="B152" i="2"/>
  <c r="B136" i="2"/>
  <c r="B120" i="2"/>
  <c r="B104" i="2"/>
  <c r="B88" i="2"/>
  <c r="B72" i="2"/>
  <c r="B56" i="2"/>
  <c r="B40" i="2"/>
  <c r="B24" i="2"/>
  <c r="C2" i="2"/>
  <c r="J2" i="2"/>
  <c r="J8" i="4"/>
  <c r="J7" i="4"/>
  <c r="J5" i="4"/>
  <c r="AQ15" i="4"/>
  <c r="AU15" i="4"/>
  <c r="AT15" i="4"/>
  <c r="Y15" i="4"/>
  <c r="X15" i="4"/>
  <c r="K15" i="4" s="1"/>
  <c r="BU3" i="4"/>
  <c r="BT3" i="4" s="1"/>
  <c r="BU15" i="4"/>
  <c r="L24" i="4"/>
  <c r="Y16" i="4"/>
  <c r="AR15" i="4"/>
  <c r="E15" i="4"/>
  <c r="AS16" i="4"/>
  <c r="Y18" i="4"/>
  <c r="BU10" i="4"/>
  <c r="BT10" i="4" s="1"/>
  <c r="BW10" i="4" s="1"/>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3" i="2"/>
  <c r="AD2" i="2"/>
  <c r="H3" i="2" s="1"/>
  <c r="AT17" i="4"/>
  <c r="AQ17" i="4"/>
  <c r="I17" i="4"/>
  <c r="X17" i="4"/>
  <c r="K17" i="4" s="1"/>
  <c r="H17" i="4"/>
  <c r="AU17" i="4"/>
  <c r="G17" i="4"/>
  <c r="Y17" i="4"/>
  <c r="F17" i="4"/>
  <c r="AR17" i="4"/>
  <c r="AS17" i="4"/>
  <c r="J18" i="4"/>
  <c r="AD12" i="4"/>
  <c r="J12" i="4" s="1"/>
  <c r="X24" i="4"/>
  <c r="BU2" i="4"/>
  <c r="J13" i="4"/>
  <c r="BU11" i="4"/>
  <c r="BT11" i="4" s="1"/>
  <c r="BU12" i="4"/>
  <c r="BU4" i="4"/>
  <c r="BU14" i="4"/>
  <c r="BU13" i="4"/>
  <c r="AQ18" i="4"/>
  <c r="E17" i="4"/>
  <c r="AU18" i="4"/>
  <c r="BU8" i="4"/>
  <c r="BU16" i="4"/>
  <c r="BU6" i="4"/>
  <c r="BU5" i="4"/>
  <c r="BU9" i="4"/>
  <c r="V24" i="4"/>
  <c r="V20" i="4"/>
  <c r="Y20" i="4" s="1"/>
  <c r="Y25" i="4" s="1"/>
  <c r="BW3" i="4" l="1"/>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T14" i="4"/>
  <c r="BT6" i="4"/>
  <c r="BT5" i="4"/>
  <c r="BW5" i="4" s="1"/>
  <c r="BT8" i="4"/>
  <c r="BW8" i="4" s="1"/>
  <c r="BT4" i="4"/>
  <c r="BW14" i="4" l="1"/>
  <c r="BW2" i="4"/>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BS14" i="4" s="1"/>
  <c r="AR10" i="4"/>
  <c r="X10" i="4"/>
  <c r="K10" i="4" s="1"/>
  <c r="AT10" i="4"/>
  <c r="AQ10" i="4"/>
  <c r="AS10" i="4"/>
  <c r="T40" i="4"/>
  <c r="Y10" i="4" s="1"/>
  <c r="AU10" i="4"/>
  <c r="V42" i="4"/>
  <c r="Y12" i="4" s="1"/>
  <c r="X12" i="4"/>
  <c r="K12" i="4" s="1"/>
  <c r="AT12" i="4"/>
  <c r="AQ12" i="4"/>
  <c r="AR12" i="4"/>
  <c r="AS12" i="4"/>
  <c r="D3" i="4"/>
  <c r="D4" i="4"/>
  <c r="T34" i="4" s="1"/>
  <c r="AQ11" i="4"/>
  <c r="T41" i="4"/>
  <c r="AU11" i="4" s="1"/>
  <c r="AR11" i="4"/>
  <c r="X11" i="4"/>
  <c r="AT11" i="4"/>
  <c r="AS11" i="4"/>
  <c r="D5" i="4"/>
  <c r="T35" i="4" s="1"/>
  <c r="AU12" i="4" l="1"/>
  <c r="F12" i="4"/>
  <c r="H9" i="4"/>
  <c r="G9" i="4"/>
  <c r="T33" i="4"/>
  <c r="BV14" i="4"/>
  <c r="G14" i="4"/>
  <c r="T37" i="4"/>
  <c r="U37" i="4"/>
  <c r="H12" i="4"/>
  <c r="G12" i="4"/>
  <c r="G13" i="4"/>
  <c r="H13" i="4"/>
  <c r="F13" i="4"/>
  <c r="E10" i="4"/>
  <c r="H10" i="4"/>
  <c r="G10" i="4"/>
  <c r="F10" i="4"/>
  <c r="E9" i="4"/>
  <c r="AT5" i="4"/>
  <c r="AU5" i="4"/>
  <c r="AQ5" i="4"/>
  <c r="Y5" i="4"/>
  <c r="X5" i="4"/>
  <c r="E5" i="4" s="1"/>
  <c r="AR5" i="4"/>
  <c r="AS5" i="4"/>
  <c r="H5" i="4"/>
  <c r="E11" i="4"/>
  <c r="K11" i="4"/>
  <c r="AR6" i="4"/>
  <c r="AS6" i="4"/>
  <c r="AT6" i="4"/>
  <c r="AQ6" i="4"/>
  <c r="X6" i="4"/>
  <c r="F6" i="4" s="1"/>
  <c r="Y6" i="4"/>
  <c r="AU6" i="4"/>
  <c r="D8" i="4"/>
  <c r="BV2" i="4" s="1"/>
  <c r="I15" i="4" s="1"/>
  <c r="H14" i="4"/>
  <c r="K14" i="4"/>
  <c r="BV10" i="4"/>
  <c r="I18" i="4" s="1"/>
  <c r="AU3" i="4"/>
  <c r="Y3" i="4"/>
  <c r="AT3" i="4"/>
  <c r="AR3" i="4"/>
  <c r="BV3" i="4"/>
  <c r="AQ3" i="4"/>
  <c r="AS3" i="4"/>
  <c r="BV7" i="4"/>
  <c r="X3" i="4"/>
  <c r="E3" i="4" s="1"/>
  <c r="BV6" i="4"/>
  <c r="BV4" i="4"/>
  <c r="BV13" i="4"/>
  <c r="BV11" i="4"/>
  <c r="BV9" i="4"/>
  <c r="BV12" i="4"/>
  <c r="AR4" i="4"/>
  <c r="AQ4" i="4"/>
  <c r="AS4" i="4"/>
  <c r="AT4" i="4"/>
  <c r="X4" i="4"/>
  <c r="K4" i="4" s="1"/>
  <c r="AU4" i="4"/>
  <c r="Y4" i="4"/>
  <c r="F11" i="4"/>
  <c r="Y11" i="4"/>
  <c r="H11" i="4"/>
  <c r="E12" i="4"/>
  <c r="E14" i="4"/>
  <c r="F9" i="4"/>
  <c r="Y13" i="4"/>
  <c r="E13" i="4"/>
  <c r="AQ7" i="4"/>
  <c r="AS7" i="4"/>
  <c r="AR7" i="4"/>
  <c r="Y7" i="4"/>
  <c r="X7" i="4"/>
  <c r="K7" i="4" s="1"/>
  <c r="AU7" i="4"/>
  <c r="AT7" i="4"/>
  <c r="G11" i="4"/>
  <c r="AU9" i="4"/>
  <c r="BV5" i="4" l="1"/>
  <c r="I7" i="4" s="1"/>
  <c r="BV8" i="4"/>
  <c r="H6" i="4"/>
  <c r="G5" i="4"/>
  <c r="H3" i="4"/>
  <c r="T38" i="4"/>
  <c r="AU8" i="4" s="1"/>
  <c r="Y19" i="4" s="1"/>
  <c r="I23" i="4" s="1"/>
  <c r="U38" i="4"/>
  <c r="F7" i="4"/>
  <c r="I6" i="4"/>
  <c r="H4" i="4"/>
  <c r="F4" i="4"/>
  <c r="G4" i="4"/>
  <c r="E4" i="4"/>
  <c r="F3" i="4"/>
  <c r="I3" i="4"/>
  <c r="AT8" i="4"/>
  <c r="X8" i="4"/>
  <c r="K8" i="4" s="1"/>
  <c r="AQ8" i="4"/>
  <c r="AR8" i="4"/>
  <c r="AS8" i="4"/>
  <c r="G8" i="4"/>
  <c r="I8" i="4"/>
  <c r="F5" i="4"/>
  <c r="K5" i="4"/>
  <c r="E7" i="4"/>
  <c r="H7" i="4"/>
  <c r="E6" i="4"/>
  <c r="G7" i="4"/>
  <c r="G3" i="4"/>
  <c r="K3" i="4"/>
  <c r="I14" i="4"/>
  <c r="I9" i="4"/>
  <c r="I11" i="4"/>
  <c r="I12" i="4"/>
  <c r="I13" i="4"/>
  <c r="I10" i="4"/>
  <c r="G6" i="4"/>
  <c r="K6" i="4"/>
  <c r="I5" i="4" l="1"/>
  <c r="Y8" i="4"/>
  <c r="I4" i="4"/>
  <c r="F8" i="4"/>
  <c r="H8" i="4"/>
  <c r="E8" i="4"/>
</calcChain>
</file>

<file path=xl/sharedStrings.xml><?xml version="1.0" encoding="utf-8"?>
<sst xmlns="http://schemas.openxmlformats.org/spreadsheetml/2006/main" count="2807" uniqueCount="773">
  <si>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</si>
  <si>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</si>
  <si>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</si>
  <si>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</si>
  <si>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</si>
  <si>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</si>
  <si>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</si>
  <si>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</si>
  <si>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</si>
  <si>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</si>
  <si>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</si>
  <si>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</si>
  <si>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</si>
  <si>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</si>
  <si>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</si>
  <si>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</si>
  <si>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</si>
  <si>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</si>
  <si>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</si>
  <si>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</si>
  <si>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</si>
  <si>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</si>
  <si>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</si>
  <si>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</si>
  <si>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</si>
  <si>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</si>
  <si>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</si>
  <si>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</si>
  <si>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</si>
  <si>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</si>
  <si>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</si>
  <si>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</si>
  <si>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</si>
  <si>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</si>
  <si>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</si>
  <si>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</si>
  <si>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</si>
  <si>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</si>
  <si>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</si>
  <si>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</si>
  <si>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</si>
  <si>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</si>
  <si>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</si>
  <si>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</si>
  <si>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</si>
  <si>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</si>
  <si>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</si>
  <si>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</si>
  <si>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</si>
  <si>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</si>
  <si>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</si>
  <si>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</si>
  <si>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</si>
  <si>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</si>
  <si>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</si>
  <si>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</si>
  <si>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</si>
  <si>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</si>
  <si>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</si>
  <si>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</si>
  <si>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</si>
  <si>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</si>
  <si>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</si>
  <si>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</si>
  <si>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</si>
  <si>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</si>
  <si>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</si>
  <si>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</si>
  <si>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</si>
  <si>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</si>
  <si>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</si>
  <si>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</si>
  <si>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</si>
  <si>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</si>
  <si>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</si>
  <si>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</si>
  <si>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</si>
  <si>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</si>
  <si>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</si>
  <si>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</si>
  <si>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</si>
  <si>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</si>
  <si>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</si>
  <si>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</si>
  <si>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</si>
  <si>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</si>
  <si>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</si>
  <si>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</si>
  <si>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</si>
  <si>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</si>
  <si>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</si>
  <si>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</si>
  <si>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</si>
  <si>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</si>
  <si>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</si>
  <si>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</si>
  <si>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</si>
  <si>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</si>
  <si>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</si>
  <si>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</si>
  <si>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</si>
  <si>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</si>
  <si>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</si>
  <si>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</si>
  <si>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</si>
  <si>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</si>
  <si>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</si>
  <si>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</si>
  <si>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</si>
  <si>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</si>
  <si>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</si>
  <si>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</si>
  <si>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</si>
  <si>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</si>
  <si>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</si>
  <si>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</si>
  <si>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</si>
  <si>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</si>
  <si>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</si>
  <si>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</si>
  <si>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</si>
  <si>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</si>
  <si>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</si>
  <si>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</si>
  <si>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</si>
  <si>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</si>
  <si>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</si>
  <si>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</si>
  <si>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</si>
  <si>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</si>
  <si>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</si>
  <si>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</si>
  <si>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</si>
  <si>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</si>
  <si>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</si>
  <si>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</si>
  <si>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</si>
  <si>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</si>
  <si>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</si>
  <si>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</si>
  <si>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</si>
  <si>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</si>
  <si>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</si>
  <si>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</si>
  <si>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</si>
  <si>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</si>
  <si>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</si>
  <si>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</si>
  <si>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</si>
  <si>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</si>
  <si>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</si>
  <si>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</si>
  <si>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</si>
  <si>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</si>
  <si>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</si>
  <si>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</si>
  <si>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</si>
  <si>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</si>
  <si>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</si>
  <si>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</si>
  <si>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</si>
  <si>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</si>
  <si>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</si>
  <si>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</si>
  <si>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</si>
  <si>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</si>
  <si>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</si>
  <si>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</si>
  <si>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</si>
  <si>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</si>
  <si>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</si>
  <si>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</si>
  <si>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</si>
  <si>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</si>
  <si>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</si>
  <si>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</si>
  <si>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</si>
  <si>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</si>
  <si>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</si>
  <si>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</si>
  <si>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</si>
  <si>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</si>
  <si>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</si>
  <si>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</si>
  <si>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</si>
  <si>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</si>
  <si>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</si>
  <si>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</si>
  <si>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</si>
  <si>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</si>
  <si>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</si>
  <si>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</si>
  <si>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</si>
  <si>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</si>
  <si>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</si>
  <si>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</si>
  <si>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</si>
  <si>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</si>
  <si>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</si>
  <si>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</si>
  <si>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</si>
  <si>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</si>
  <si>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</si>
  <si>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</si>
  <si>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</si>
  <si>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</si>
  <si>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</si>
  <si>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</si>
  <si>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</si>
  <si>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</si>
  <si>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</si>
  <si>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</si>
  <si>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</si>
  <si>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</si>
  <si>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</si>
  <si>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</si>
  <si>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</si>
  <si>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</si>
  <si>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</si>
  <si>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</si>
  <si>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</si>
  <si>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</si>
  <si>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</si>
  <si>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</si>
  <si>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</si>
  <si>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</si>
  <si>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</si>
  <si>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</si>
  <si>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</si>
  <si>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</si>
  <si>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</si>
  <si>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</si>
  <si>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</si>
  <si>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</si>
  <si>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</si>
  <si>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</si>
  <si>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</si>
  <si>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</si>
  <si>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</si>
  <si>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</si>
  <si>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</si>
  <si>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</si>
  <si>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</si>
  <si>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</si>
  <si>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</si>
  <si>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</si>
  <si>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</si>
  <si>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</si>
  <si>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</si>
  <si>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</si>
  <si>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</si>
  <si>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</si>
  <si>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</si>
  <si>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</si>
  <si>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</si>
  <si>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</si>
  <si>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</si>
  <si>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</si>
  <si>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</si>
  <si>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</si>
  <si>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</si>
  <si>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</si>
  <si>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</si>
  <si>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</si>
  <si>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</si>
  <si>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</si>
  <si>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</si>
  <si>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</si>
  <si>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</si>
  <si>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</si>
  <si>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</si>
  <si>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</si>
  <si>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</si>
  <si>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</si>
  <si>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</si>
  <si>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</si>
  <si>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</si>
  <si>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</si>
  <si>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</si>
  <si>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</si>
  <si>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</si>
  <si>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</si>
  <si>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</si>
  <si>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</si>
  <si>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</si>
  <si>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</si>
  <si>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</si>
  <si>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</si>
  <si>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</si>
  <si>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</si>
  <si>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</si>
  <si>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</si>
  <si>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</si>
  <si>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</si>
  <si>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</si>
  <si>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</si>
  <si>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</si>
  <si>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</si>
  <si>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</si>
  <si>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</si>
  <si>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</si>
  <si>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</si>
  <si>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</si>
  <si>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</si>
  <si>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</si>
  <si>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</si>
  <si>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</si>
  <si>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</si>
  <si>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</si>
  <si>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</si>
  <si>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</si>
  <si>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</si>
  <si>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</si>
  <si>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</si>
  <si>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</si>
  <si>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</si>
  <si>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</si>
  <si>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</si>
  <si>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</si>
  <si>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</si>
  <si>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</si>
  <si>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</si>
  <si>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</si>
  <si>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</si>
  <si>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</si>
  <si>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</si>
  <si>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</si>
  <si>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</si>
  <si>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</si>
  <si>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</si>
  <si>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</si>
  <si>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</si>
  <si>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</si>
  <si>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</si>
  <si>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</si>
  <si>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</si>
  <si>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</si>
  <si>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</si>
  <si>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</si>
  <si>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</si>
  <si>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</si>
  <si>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</si>
  <si>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</si>
  <si>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</si>
  <si>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</si>
  <si>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</si>
  <si>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</si>
  <si>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</si>
  <si>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</si>
  <si>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</si>
  <si>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</si>
  <si>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</si>
  <si>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</si>
  <si>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</si>
  <si>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</si>
  <si>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</si>
  <si>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</si>
  <si>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</si>
  <si>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</si>
  <si>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</si>
  <si>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</si>
  <si>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</si>
  <si>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</si>
  <si>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</si>
  <si>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</si>
  <si>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</si>
  <si>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</si>
  <si>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</si>
  <si>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</si>
  <si>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</si>
  <si>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</si>
  <si>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</si>
  <si>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</si>
  <si>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</si>
  <si>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</si>
  <si>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</si>
  <si>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</si>
  <si>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</si>
  <si>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</si>
  <si>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</si>
  <si>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</si>
  <si>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</si>
  <si>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</si>
  <si>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</si>
  <si>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</si>
  <si>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</si>
  <si>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</si>
  <si>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</si>
  <si>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</si>
  <si>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</si>
  <si>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</si>
  <si>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</si>
  <si>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</si>
  <si>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</si>
  <si>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</si>
  <si>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</si>
  <si>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</si>
  <si>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</si>
  <si>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</si>
  <si>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</si>
  <si>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</si>
  <si>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</si>
  <si>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</si>
  <si>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</si>
  <si>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</si>
  <si>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</si>
  <si>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</si>
  <si>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</si>
  <si>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</si>
  <si>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</si>
  <si>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</si>
  <si>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</si>
  <si>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</si>
  <si>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</si>
  <si>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</si>
  <si>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</si>
  <si>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</si>
  <si>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</si>
  <si>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</si>
  <si>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</si>
  <si>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</si>
  <si>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</si>
  <si>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</si>
  <si>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</si>
  <si>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</si>
  <si>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</si>
  <si>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</si>
  <si>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</si>
  <si>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</si>
  <si>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</si>
  <si>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</si>
  <si>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</si>
  <si>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</si>
  <si>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</si>
  <si>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</si>
  <si>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</si>
  <si>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</si>
  <si>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</si>
  <si>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</si>
  <si>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</si>
  <si>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</si>
  <si>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</si>
  <si>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</si>
  <si>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</si>
  <si>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</si>
  <si>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</si>
  <si>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</si>
  <si>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</si>
  <si>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</si>
  <si>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</si>
  <si>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</si>
  <si>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</si>
  <si>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</si>
  <si>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</si>
  <si>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</si>
  <si>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</si>
  <si>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</si>
  <si>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</si>
  <si>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</si>
  <si>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</si>
  <si>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</si>
  <si>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</si>
  <si>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</si>
  <si>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</si>
  <si>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</si>
  <si>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</si>
  <si>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</si>
  <si>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</si>
  <si>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</si>
  <si>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</si>
  <si>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</si>
  <si>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</si>
  <si>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</si>
  <si>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</si>
  <si>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</si>
  <si>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</si>
  <si>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</si>
  <si>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</si>
  <si>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</si>
  <si>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</si>
  <si>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</si>
  <si>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</si>
  <si>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</si>
  <si>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</si>
  <si>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</si>
  <si>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</si>
  <si>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</si>
  <si>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</si>
  <si>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</si>
  <si>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</si>
  <si>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</si>
  <si>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</si>
  <si>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</si>
  <si>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</si>
  <si>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</si>
  <si>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</si>
  <si>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</si>
  <si>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</si>
  <si>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</si>
  <si>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</si>
  <si>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</si>
  <si>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</si>
  <si>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</si>
  <si>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</si>
  <si>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</si>
  <si>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</si>
  <si>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</si>
  <si>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</si>
  <si>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</si>
  <si>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</si>
  <si>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</si>
  <si>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</si>
  <si>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</si>
  <si>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</si>
  <si>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</si>
  <si>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</si>
  <si>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</si>
  <si>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</si>
  <si>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</si>
  <si>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</si>
  <si>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</si>
  <si>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</si>
  <si>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</si>
  <si>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</si>
  <si>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</si>
  <si>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</si>
  <si>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</si>
  <si>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</si>
  <si>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</si>
  <si>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</si>
  <si>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</si>
  <si>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</si>
  <si>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</si>
  <si>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</si>
  <si>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</si>
  <si>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</si>
  <si>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</si>
  <si>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</si>
  <si>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</si>
  <si>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</si>
  <si>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</si>
  <si>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</si>
  <si>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</si>
  <si>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</si>
  <si>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</si>
  <si>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</si>
  <si>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</si>
  <si>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</si>
  <si>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</si>
  <si>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</si>
  <si>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</si>
  <si>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</si>
  <si>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</si>
  <si>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</si>
  <si>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</si>
  <si>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</si>
  <si>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</si>
  <si>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</si>
  <si>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</si>
  <si>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</si>
  <si>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</si>
  <si>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</si>
  <si>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</si>
  <si>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</si>
  <si>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</si>
  <si>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</si>
  <si>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</si>
  <si>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</si>
  <si>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</si>
  <si>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</si>
  <si>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</si>
  <si>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</si>
  <si>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</si>
  <si>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</si>
  <si>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</si>
  <si>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</si>
  <si>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</si>
  <si>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</si>
  <si>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</si>
  <si>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</si>
  <si>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</si>
  <si>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</si>
  <si>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</si>
  <si>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</si>
  <si>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</si>
  <si>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</si>
  <si>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</si>
  <si>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</si>
  <si>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</si>
  <si>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</si>
  <si>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</si>
  <si>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</si>
  <si>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</si>
  <si>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</si>
  <si>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</si>
  <si>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</si>
  <si>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</si>
  <si>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</si>
  <si>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</si>
  <si>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</si>
  <si>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</si>
  <si>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</si>
  <si>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</si>
  <si>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</si>
  <si>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</si>
  <si>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</si>
  <si>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</si>
  <si>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</si>
  <si>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</si>
  <si>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</si>
  <si>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</si>
  <si>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</si>
  <si>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</si>
  <si>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</si>
  <si>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</si>
  <si>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</si>
  <si>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</si>
  <si>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</si>
  <si>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</si>
  <si>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</si>
  <si>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</si>
  <si>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</si>
  <si>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</si>
  <si>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</si>
  <si>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</si>
  <si>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</si>
  <si>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</si>
  <si>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</si>
  <si>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</si>
  <si>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</si>
  <si>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</si>
  <si>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</si>
  <si>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</si>
  <si>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</si>
  <si>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</si>
  <si>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</si>
  <si>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</si>
  <si>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</si>
  <si>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</si>
  <si>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</si>
  <si>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</si>
  <si>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</si>
  <si>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</si>
  <si>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</si>
  <si>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</si>
  <si>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</si>
  <si>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</si>
  <si>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</si>
  <si>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</si>
  <si>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</si>
  <si>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</si>
  <si>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</si>
  <si>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</si>
  <si>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</si>
  <si>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</si>
  <si>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</si>
  <si>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</si>
  <si>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</si>
  <si>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</si>
  <si>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</si>
  <si>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</si>
  <si>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</si>
  <si>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</si>
  <si>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</si>
  <si>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</si>
  <si>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</si>
  <si>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</si>
  <si>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</si>
  <si>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</si>
  <si>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</si>
  <si>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</si>
  <si>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</si>
  <si>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</si>
  <si>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</si>
  <si>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</si>
  <si>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</si>
  <si>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</si>
  <si>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</si>
  <si>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</si>
  <si>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</si>
  <si>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</si>
  <si>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</si>
  <si>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</si>
  <si>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</si>
  <si>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</si>
  <si>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</si>
  <si>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</si>
  <si>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</si>
  <si>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</si>
  <si>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</si>
  <si>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</si>
  <si>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</si>
  <si>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</si>
  <si>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</si>
  <si>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</si>
  <si>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</si>
  <si>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</si>
  <si>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</si>
  <si>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</si>
  <si>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</si>
  <si>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</si>
  <si>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</si>
  <si>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</si>
  <si>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</si>
  <si>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</si>
  <si>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</si>
  <si>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</si>
  <si>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</si>
  <si>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</si>
  <si>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</si>
  <si>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</si>
  <si>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</si>
  <si>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</si>
  <si>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</si>
  <si>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</si>
  <si>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</si>
  <si>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</si>
  <si>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</si>
  <si>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</si>
  <si>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</si>
  <si>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</si>
  <si>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</si>
  <si>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</si>
  <si>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</si>
  <si>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</si>
  <si>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</si>
  <si>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</si>
  <si>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</si>
  <si>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</si>
  <si>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</si>
  <si>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</si>
  <si>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</si>
  <si>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</si>
  <si>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</si>
  <si>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</si>
  <si>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</si>
  <si>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</si>
  <si>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</si>
  <si>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</si>
  <si>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</si>
  <si>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</si>
  <si>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</si>
  <si>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</si>
  <si>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</si>
  <si>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</si>
  <si>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</si>
  <si>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</si>
  <si>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</si>
  <si>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</si>
  <si>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</si>
  <si>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</si>
  <si>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</si>
  <si>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</si>
  <si>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</si>
  <si>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</si>
  <si>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</si>
  <si>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</si>
  <si>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</si>
  <si>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</si>
  <si>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</si>
  <si>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Phifoe - NAF 16959</t>
  </si>
  <si>
    <t>Grubdruff</t>
  </si>
  <si>
    <t>Chaschte</t>
  </si>
  <si>
    <t>Fätza</t>
  </si>
  <si>
    <t>Mogge</t>
  </si>
  <si>
    <t>Thömu</t>
  </si>
  <si>
    <t>Dänu</t>
  </si>
  <si>
    <t>Ädu</t>
  </si>
  <si>
    <t>Beni</t>
  </si>
  <si>
    <t>Feschtu</t>
  </si>
  <si>
    <t>Chriggu</t>
  </si>
  <si>
    <t>Mättu</t>
  </si>
  <si>
    <t>Team Switzerland - Cheese Blockers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</si>
</sst>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Link" xfId="1" builtinId="8"/>
    <cellStyle name="Prozent" xfId="2" builtinId="5"/>
    <cellStyle name="Standard" xfId="0" builtinId="0"/>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8" val="0"/>
</file>

<file path=xl/ctrlProps/ctrlProp10.xml><?xml version="1.0" encoding="utf-8"?>
<formControlPr xmlns="http://schemas.microsoft.com/office/spreadsheetml/2009/9/main" objectType="Drop" dropLines="15" dropStyle="combo" dx="16" fmlaLink="$AP$11" fmlaRange="$BT$1:$BT$15" noThreeD="1" sel="6"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4"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3" val="0"/>
</file>

<file path=xl/ctrlProps/ctrlProp14.xml><?xml version="1.0" encoding="utf-8"?>
<formControlPr xmlns="http://schemas.microsoft.com/office/spreadsheetml/2009/9/main" objectType="Drop" dropLines="15" dropStyle="combo" dx="16" fmlaLink="$AP$15" fmlaRange="$BT$1:$BT$15" noThreeD="1" sel="1"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7"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5"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6" val="3"/>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39" val="22"/>
</file>

<file path=xl/ctrlProps/ctrlProp38.xml><?xml version="1.0" encoding="utf-8"?>
<formControlPr xmlns="http://schemas.microsoft.com/office/spreadsheetml/2009/9/main" objectType="Drop" dropLines="20" dropStyle="combo" dx="16" fmlaLink="$AJ$8" fmlaRange="$AQ$32:$AQ$87" noThreeD="1" sel="18" val="0"/>
</file>

<file path=xl/ctrlProps/ctrlProp39.xml><?xml version="1.0" encoding="utf-8"?>
<formControlPr xmlns="http://schemas.microsoft.com/office/spreadsheetml/2009/9/main" objectType="Drop" dropLines="20" dropStyle="combo" dx="16" fmlaLink="$AJ$7" fmlaRange="$AQ$32:$AQ$87" noThreeD="1" sel="1" val="0"/>
</file>

<file path=xl/ctrlProps/ctrlProp4.xml><?xml version="1.0" encoding="utf-8"?>
<formControlPr xmlns="http://schemas.microsoft.com/office/spreadsheetml/2009/9/main" objectType="Drop" dropLines="15" dropStyle="combo" dx="16" fmlaLink="$AP$5" fmlaRange="$BT$1:$BT$15" noThreeD="1" sel="5" val="0"/>
</file>

<file path=xl/ctrlProps/ctrlProp40.xml><?xml version="1.0" encoding="utf-8"?>
<formControlPr xmlns="http://schemas.microsoft.com/office/spreadsheetml/2009/9/main" objectType="Drop" dropLines="20" dropStyle="combo" dx="16" fmlaLink="$AJ$6" fmlaRange="$AQ$32:$AQ$87" noThreeD="1" sel="39" val="21"/>
</file>

<file path=xl/ctrlProps/ctrlProp41.xml><?xml version="1.0" encoding="utf-8"?>
<formControlPr xmlns="http://schemas.microsoft.com/office/spreadsheetml/2009/9/main" objectType="Drop" dropLines="20" dropStyle="combo" dx="16" fmlaLink="$AJ$5" fmlaRange="$AQ$32:$AQ$87" noThreeD="1" sel="6" val="0"/>
</file>

<file path=xl/ctrlProps/ctrlProp42.xml><?xml version="1.0" encoding="utf-8"?>
<formControlPr xmlns="http://schemas.microsoft.com/office/spreadsheetml/2009/9/main" objectType="Drop" dropLines="20" dropStyle="combo" dx="16" fmlaLink="$AJ$4" fmlaRange="$AQ$32:$AQ$87" noThreeD="1" sel="6" val="0"/>
</file>

<file path=xl/ctrlProps/ctrlProp43.xml><?xml version="1.0" encoding="utf-8"?>
<formControlPr xmlns="http://schemas.microsoft.com/office/spreadsheetml/2009/9/main" objectType="Drop" dropLines="20" dropStyle="combo" dx="16" fmlaLink="$AJ$3" fmlaRange="$AQ$32:$AQ$87" noThreeD="1" sel="1"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5"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6"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6"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6"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7620</xdr:colOff>
          <xdr:row>20</xdr:row>
          <xdr:rowOff>7620</xdr:rowOff>
        </xdr:from>
        <xdr:to>
          <xdr:col>8</xdr:col>
          <xdr:colOff>929640</xdr:colOff>
          <xdr:row>20</xdr:row>
          <xdr:rowOff>167640</xdr:rowOff>
        </xdr:to>
        <xdr:sp macro="" textlink="">
          <xdr:nvSpPr>
            <xdr:cNvPr id="1025" name="Rullemenu 14" hidden="1">
              <a:extLst>
                <a:ext uri="{63B3BB69-23CF-44E3-9099-C40C66FF867C}">
                  <a14:compatExt spid="_x0000_s1025"/>
                </a:ext>
                <a:ext uri="{FF2B5EF4-FFF2-40B4-BE49-F238E27FC236}">
                  <a16:creationId xmlns:a16="http://schemas.microsoft.com/office/drawing/2014/main" id="{685F8AD5-395C-44D6-AC19-7C4AD51E8E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2</xdr:row>
          <xdr:rowOff>7620</xdr:rowOff>
        </xdr:from>
        <xdr:to>
          <xdr:col>3</xdr:col>
          <xdr:colOff>1127760</xdr:colOff>
          <xdr:row>2</xdr:row>
          <xdr:rowOff>167640</xdr:rowOff>
        </xdr:to>
        <xdr:sp macro="" textlink="">
          <xdr:nvSpPr>
            <xdr:cNvPr id="1026" name="player 1" hidden="1">
              <a:extLst>
                <a:ext uri="{63B3BB69-23CF-44E3-9099-C40C66FF867C}">
                  <a14:compatExt spid="_x0000_s1026"/>
                </a:ext>
                <a:ext uri="{FF2B5EF4-FFF2-40B4-BE49-F238E27FC236}">
                  <a16:creationId xmlns:a16="http://schemas.microsoft.com/office/drawing/2014/main" id="{9D71206C-0ED4-4557-8C6E-9B88B54FF67B}"/>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3</xdr:row>
          <xdr:rowOff>7620</xdr:rowOff>
        </xdr:from>
        <xdr:to>
          <xdr:col>3</xdr:col>
          <xdr:colOff>1127760</xdr:colOff>
          <xdr:row>3</xdr:row>
          <xdr:rowOff>167640</xdr:rowOff>
        </xdr:to>
        <xdr:sp macro="" textlink="">
          <xdr:nvSpPr>
            <xdr:cNvPr id="1035" name="player 2" hidden="1">
              <a:extLst>
                <a:ext uri="{63B3BB69-23CF-44E3-9099-C40C66FF867C}">
                  <a14:compatExt spid="_x0000_s1035"/>
                </a:ext>
                <a:ext uri="{FF2B5EF4-FFF2-40B4-BE49-F238E27FC236}">
                  <a16:creationId xmlns:a16="http://schemas.microsoft.com/office/drawing/2014/main" id="{C5844FA1-67F0-440D-9884-78613E4257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4</xdr:row>
          <xdr:rowOff>7620</xdr:rowOff>
        </xdr:from>
        <xdr:to>
          <xdr:col>3</xdr:col>
          <xdr:colOff>1127760</xdr:colOff>
          <xdr:row>4</xdr:row>
          <xdr:rowOff>167640</xdr:rowOff>
        </xdr:to>
        <xdr:sp macro="" textlink="">
          <xdr:nvSpPr>
            <xdr:cNvPr id="1036" name="player 3" hidden="1">
              <a:extLst>
                <a:ext uri="{63B3BB69-23CF-44E3-9099-C40C66FF867C}">
                  <a14:compatExt spid="_x0000_s1036"/>
                </a:ext>
                <a:ext uri="{FF2B5EF4-FFF2-40B4-BE49-F238E27FC236}">
                  <a16:creationId xmlns:a16="http://schemas.microsoft.com/office/drawing/2014/main" id="{11397164-97A9-4168-A090-EB5A54AFC2D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5</xdr:row>
          <xdr:rowOff>7620</xdr:rowOff>
        </xdr:from>
        <xdr:to>
          <xdr:col>3</xdr:col>
          <xdr:colOff>1127760</xdr:colOff>
          <xdr:row>5</xdr:row>
          <xdr:rowOff>167640</xdr:rowOff>
        </xdr:to>
        <xdr:sp macro="" textlink="">
          <xdr:nvSpPr>
            <xdr:cNvPr id="1037" name="player 4" hidden="1">
              <a:extLst>
                <a:ext uri="{63B3BB69-23CF-44E3-9099-C40C66FF867C}">
                  <a14:compatExt spid="_x0000_s1037"/>
                </a:ext>
                <a:ext uri="{FF2B5EF4-FFF2-40B4-BE49-F238E27FC236}">
                  <a16:creationId xmlns:a16="http://schemas.microsoft.com/office/drawing/2014/main" id="{514894CB-40F0-4A83-8096-D3B9617E10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6</xdr:row>
          <xdr:rowOff>7620</xdr:rowOff>
        </xdr:from>
        <xdr:to>
          <xdr:col>3</xdr:col>
          <xdr:colOff>1127760</xdr:colOff>
          <xdr:row>6</xdr:row>
          <xdr:rowOff>167640</xdr:rowOff>
        </xdr:to>
        <xdr:sp macro="" textlink="">
          <xdr:nvSpPr>
            <xdr:cNvPr id="1038" name="player 5" hidden="1">
              <a:extLst>
                <a:ext uri="{63B3BB69-23CF-44E3-9099-C40C66FF867C}">
                  <a14:compatExt spid="_x0000_s1038"/>
                </a:ext>
                <a:ext uri="{FF2B5EF4-FFF2-40B4-BE49-F238E27FC236}">
                  <a16:creationId xmlns:a16="http://schemas.microsoft.com/office/drawing/2014/main" id="{CABBD139-49EF-45DC-9B08-8F774CAFB8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7</xdr:row>
          <xdr:rowOff>7620</xdr:rowOff>
        </xdr:from>
        <xdr:to>
          <xdr:col>3</xdr:col>
          <xdr:colOff>1127760</xdr:colOff>
          <xdr:row>7</xdr:row>
          <xdr:rowOff>167640</xdr:rowOff>
        </xdr:to>
        <xdr:sp macro="" textlink="">
          <xdr:nvSpPr>
            <xdr:cNvPr id="1039" name="player 6" hidden="1">
              <a:extLst>
                <a:ext uri="{63B3BB69-23CF-44E3-9099-C40C66FF867C}">
                  <a14:compatExt spid="_x0000_s1039"/>
                </a:ext>
                <a:ext uri="{FF2B5EF4-FFF2-40B4-BE49-F238E27FC236}">
                  <a16:creationId xmlns:a16="http://schemas.microsoft.com/office/drawing/2014/main" id="{BBEA3F29-09BA-484D-894A-A07D3D2A1D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8</xdr:row>
          <xdr:rowOff>7620</xdr:rowOff>
        </xdr:from>
        <xdr:to>
          <xdr:col>3</xdr:col>
          <xdr:colOff>1127760</xdr:colOff>
          <xdr:row>8</xdr:row>
          <xdr:rowOff>167640</xdr:rowOff>
        </xdr:to>
        <xdr:sp macro="" textlink="">
          <xdr:nvSpPr>
            <xdr:cNvPr id="1040" name="player 7" hidden="1">
              <a:extLst>
                <a:ext uri="{63B3BB69-23CF-44E3-9099-C40C66FF867C}">
                  <a14:compatExt spid="_x0000_s1040"/>
                </a:ext>
                <a:ext uri="{FF2B5EF4-FFF2-40B4-BE49-F238E27FC236}">
                  <a16:creationId xmlns:a16="http://schemas.microsoft.com/office/drawing/2014/main" id="{BE886763-88FD-44ED-9841-DF9AB78264DA}"/>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9</xdr:row>
          <xdr:rowOff>7620</xdr:rowOff>
        </xdr:from>
        <xdr:to>
          <xdr:col>3</xdr:col>
          <xdr:colOff>1127760</xdr:colOff>
          <xdr:row>9</xdr:row>
          <xdr:rowOff>167640</xdr:rowOff>
        </xdr:to>
        <xdr:sp macro="" textlink="">
          <xdr:nvSpPr>
            <xdr:cNvPr id="1041" name="player 8" hidden="1">
              <a:extLst>
                <a:ext uri="{63B3BB69-23CF-44E3-9099-C40C66FF867C}">
                  <a14:compatExt spid="_x0000_s1041"/>
                </a:ext>
                <a:ext uri="{FF2B5EF4-FFF2-40B4-BE49-F238E27FC236}">
                  <a16:creationId xmlns:a16="http://schemas.microsoft.com/office/drawing/2014/main" id="{D5E9867A-D6C7-4B51-B021-8ACEF3F43FE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10</xdr:row>
          <xdr:rowOff>7620</xdr:rowOff>
        </xdr:from>
        <xdr:to>
          <xdr:col>3</xdr:col>
          <xdr:colOff>1127760</xdr:colOff>
          <xdr:row>10</xdr:row>
          <xdr:rowOff>167640</xdr:rowOff>
        </xdr:to>
        <xdr:sp macro="" textlink="">
          <xdr:nvSpPr>
            <xdr:cNvPr id="1042" name="player 9" hidden="1">
              <a:extLst>
                <a:ext uri="{63B3BB69-23CF-44E3-9099-C40C66FF867C}">
                  <a14:compatExt spid="_x0000_s1042"/>
                </a:ext>
                <a:ext uri="{FF2B5EF4-FFF2-40B4-BE49-F238E27FC236}">
                  <a16:creationId xmlns:a16="http://schemas.microsoft.com/office/drawing/2014/main" id="{110CF61C-79BF-40B4-9ACE-81189B380D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11</xdr:row>
          <xdr:rowOff>7620</xdr:rowOff>
        </xdr:from>
        <xdr:to>
          <xdr:col>3</xdr:col>
          <xdr:colOff>1127760</xdr:colOff>
          <xdr:row>11</xdr:row>
          <xdr:rowOff>167640</xdr:rowOff>
        </xdr:to>
        <xdr:sp macro="" textlink="">
          <xdr:nvSpPr>
            <xdr:cNvPr id="1044" name="player 10" hidden="1">
              <a:extLst>
                <a:ext uri="{63B3BB69-23CF-44E3-9099-C40C66FF867C}">
                  <a14:compatExt spid="_x0000_s1044"/>
                </a:ext>
                <a:ext uri="{FF2B5EF4-FFF2-40B4-BE49-F238E27FC236}">
                  <a16:creationId xmlns:a16="http://schemas.microsoft.com/office/drawing/2014/main" id="{BB95655D-8335-4A19-8D89-9793080E3CD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12</xdr:row>
          <xdr:rowOff>7620</xdr:rowOff>
        </xdr:from>
        <xdr:to>
          <xdr:col>3</xdr:col>
          <xdr:colOff>1127760</xdr:colOff>
          <xdr:row>12</xdr:row>
          <xdr:rowOff>167640</xdr:rowOff>
        </xdr:to>
        <xdr:sp macro="" textlink="">
          <xdr:nvSpPr>
            <xdr:cNvPr id="1045" name="player 11" hidden="1">
              <a:extLst>
                <a:ext uri="{63B3BB69-23CF-44E3-9099-C40C66FF867C}">
                  <a14:compatExt spid="_x0000_s1045"/>
                </a:ext>
                <a:ext uri="{FF2B5EF4-FFF2-40B4-BE49-F238E27FC236}">
                  <a16:creationId xmlns:a16="http://schemas.microsoft.com/office/drawing/2014/main" id="{479905CE-E0BF-458B-9765-13F65DF578FE}"/>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13</xdr:row>
          <xdr:rowOff>7620</xdr:rowOff>
        </xdr:from>
        <xdr:to>
          <xdr:col>3</xdr:col>
          <xdr:colOff>1127760</xdr:colOff>
          <xdr:row>13</xdr:row>
          <xdr:rowOff>167640</xdr:rowOff>
        </xdr:to>
        <xdr:sp macro="" textlink="">
          <xdr:nvSpPr>
            <xdr:cNvPr id="1046" name="player 12" hidden="1">
              <a:extLst>
                <a:ext uri="{63B3BB69-23CF-44E3-9099-C40C66FF867C}">
                  <a14:compatExt spid="_x0000_s1046"/>
                </a:ext>
                <a:ext uri="{FF2B5EF4-FFF2-40B4-BE49-F238E27FC236}">
                  <a16:creationId xmlns:a16="http://schemas.microsoft.com/office/drawing/2014/main" id="{DC67B09D-D3D1-4A5A-8A75-B23417B26C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14</xdr:row>
          <xdr:rowOff>7620</xdr:rowOff>
        </xdr:from>
        <xdr:to>
          <xdr:col>3</xdr:col>
          <xdr:colOff>1127760</xdr:colOff>
          <xdr:row>14</xdr:row>
          <xdr:rowOff>167640</xdr:rowOff>
        </xdr:to>
        <xdr:sp macro="" textlink="">
          <xdr:nvSpPr>
            <xdr:cNvPr id="1047" name="player 13" hidden="1">
              <a:extLst>
                <a:ext uri="{63B3BB69-23CF-44E3-9099-C40C66FF867C}">
                  <a14:compatExt spid="_x0000_s1047"/>
                </a:ext>
                <a:ext uri="{FF2B5EF4-FFF2-40B4-BE49-F238E27FC236}">
                  <a16:creationId xmlns:a16="http://schemas.microsoft.com/office/drawing/2014/main" id="{6409092A-14E6-4DE7-8BDA-5C0E5BAC944E}"/>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15</xdr:row>
          <xdr:rowOff>7620</xdr:rowOff>
        </xdr:from>
        <xdr:to>
          <xdr:col>3</xdr:col>
          <xdr:colOff>1127760</xdr:colOff>
          <xdr:row>15</xdr:row>
          <xdr:rowOff>167640</xdr:rowOff>
        </xdr:to>
        <xdr:sp macro="" textlink="">
          <xdr:nvSpPr>
            <xdr:cNvPr id="1048" name="player 14" hidden="1">
              <a:extLst>
                <a:ext uri="{63B3BB69-23CF-44E3-9099-C40C66FF867C}">
                  <a14:compatExt spid="_x0000_s1048"/>
                </a:ext>
                <a:ext uri="{FF2B5EF4-FFF2-40B4-BE49-F238E27FC236}">
                  <a16:creationId xmlns:a16="http://schemas.microsoft.com/office/drawing/2014/main" id="{E8189ED3-D8AC-4FD5-92B8-0511575DA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16</xdr:row>
          <xdr:rowOff>7620</xdr:rowOff>
        </xdr:from>
        <xdr:to>
          <xdr:col>3</xdr:col>
          <xdr:colOff>1127760</xdr:colOff>
          <xdr:row>16</xdr:row>
          <xdr:rowOff>167640</xdr:rowOff>
        </xdr:to>
        <xdr:sp macro="" textlink="">
          <xdr:nvSpPr>
            <xdr:cNvPr id="1049" name="player 15" hidden="1">
              <a:extLst>
                <a:ext uri="{63B3BB69-23CF-44E3-9099-C40C66FF867C}">
                  <a14:compatExt spid="_x0000_s1049"/>
                </a:ext>
                <a:ext uri="{FF2B5EF4-FFF2-40B4-BE49-F238E27FC236}">
                  <a16:creationId xmlns:a16="http://schemas.microsoft.com/office/drawing/2014/main" id="{2C32B74F-BD13-419C-83FA-F43675220E3B}"/>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17</xdr:row>
          <xdr:rowOff>7620</xdr:rowOff>
        </xdr:from>
        <xdr:to>
          <xdr:col>3</xdr:col>
          <xdr:colOff>1127760</xdr:colOff>
          <xdr:row>17</xdr:row>
          <xdr:rowOff>167640</xdr:rowOff>
        </xdr:to>
        <xdr:sp macro="" textlink="">
          <xdr:nvSpPr>
            <xdr:cNvPr id="1050" name="player 16" hidden="1">
              <a:extLst>
                <a:ext uri="{63B3BB69-23CF-44E3-9099-C40C66FF867C}">
                  <a14:compatExt spid="_x0000_s1050"/>
                </a:ext>
                <a:ext uri="{FF2B5EF4-FFF2-40B4-BE49-F238E27FC236}">
                  <a16:creationId xmlns:a16="http://schemas.microsoft.com/office/drawing/2014/main" id="{A6C3ADC4-8559-4AA2-9EDB-2D18CB6F6A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167640</xdr:colOff>
          <xdr:row>20</xdr:row>
          <xdr:rowOff>30480</xdr:rowOff>
        </xdr:from>
        <xdr:to>
          <xdr:col>26</xdr:col>
          <xdr:colOff>68580</xdr:colOff>
          <xdr:row>20</xdr:row>
          <xdr:rowOff>160020</xdr:rowOff>
        </xdr:to>
        <xdr:sp macro="" textlink="">
          <xdr:nvSpPr>
            <xdr:cNvPr id="1102" name="CheckBox1" hidden="1">
              <a:extLst>
                <a:ext uri="{63B3BB69-23CF-44E3-9099-C40C66FF867C}">
                  <a14:compatExt spid="_x0000_s1102"/>
                </a:ext>
                <a:ext uri="{FF2B5EF4-FFF2-40B4-BE49-F238E27FC236}">
                  <a16:creationId xmlns:a16="http://schemas.microsoft.com/office/drawing/2014/main" id="{9FE45A67-4A63-4E35-B21F-DA7774F6A5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7620</xdr:rowOff>
        </xdr:from>
        <xdr:to>
          <xdr:col>28</xdr:col>
          <xdr:colOff>0</xdr:colOff>
          <xdr:row>16</xdr:row>
          <xdr:rowOff>167640</xdr:rowOff>
        </xdr:to>
        <xdr:sp macro="" textlink="">
          <xdr:nvSpPr>
            <xdr:cNvPr id="1115" name="Drop Down 91" hidden="1">
              <a:extLst>
                <a:ext uri="{63B3BB69-23CF-44E3-9099-C40C66FF867C}">
                  <a14:compatExt spid="_x0000_s1115"/>
                </a:ext>
                <a:ext uri="{FF2B5EF4-FFF2-40B4-BE49-F238E27FC236}">
                  <a16:creationId xmlns:a16="http://schemas.microsoft.com/office/drawing/2014/main" id="{21D40140-9FB4-4D15-9DAF-390494D453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7620</xdr:rowOff>
        </xdr:from>
        <xdr:to>
          <xdr:col>29</xdr:col>
          <xdr:colOff>0</xdr:colOff>
          <xdr:row>16</xdr:row>
          <xdr:rowOff>167640</xdr:rowOff>
        </xdr:to>
        <xdr:sp macro="" textlink="">
          <xdr:nvSpPr>
            <xdr:cNvPr id="1116" name="Drop Down 92" hidden="1">
              <a:extLst>
                <a:ext uri="{63B3BB69-23CF-44E3-9099-C40C66FF867C}">
                  <a14:compatExt spid="_x0000_s1116"/>
                </a:ext>
                <a:ext uri="{FF2B5EF4-FFF2-40B4-BE49-F238E27FC236}">
                  <a16:creationId xmlns:a16="http://schemas.microsoft.com/office/drawing/2014/main" id="{350365A5-D725-426B-B0E1-B526C5B710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7620</xdr:rowOff>
        </xdr:from>
        <xdr:to>
          <xdr:col>30</xdr:col>
          <xdr:colOff>0</xdr:colOff>
          <xdr:row>16</xdr:row>
          <xdr:rowOff>167640</xdr:rowOff>
        </xdr:to>
        <xdr:sp macro="" textlink="">
          <xdr:nvSpPr>
            <xdr:cNvPr id="1117" name="Drop Down 93" hidden="1">
              <a:extLst>
                <a:ext uri="{63B3BB69-23CF-44E3-9099-C40C66FF867C}">
                  <a14:compatExt spid="_x0000_s1117"/>
                </a:ext>
                <a:ext uri="{FF2B5EF4-FFF2-40B4-BE49-F238E27FC236}">
                  <a16:creationId xmlns:a16="http://schemas.microsoft.com/office/drawing/2014/main" id="{B66727B5-B83B-4885-89EB-220EF41C0AE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7620</xdr:rowOff>
        </xdr:from>
        <xdr:to>
          <xdr:col>31</xdr:col>
          <xdr:colOff>0</xdr:colOff>
          <xdr:row>16</xdr:row>
          <xdr:rowOff>167640</xdr:rowOff>
        </xdr:to>
        <xdr:sp macro="" textlink="">
          <xdr:nvSpPr>
            <xdr:cNvPr id="1118" name="Drop Down 94" hidden="1">
              <a:extLst>
                <a:ext uri="{63B3BB69-23CF-44E3-9099-C40C66FF867C}">
                  <a14:compatExt spid="_x0000_s1118"/>
                </a:ext>
                <a:ext uri="{FF2B5EF4-FFF2-40B4-BE49-F238E27FC236}">
                  <a16:creationId xmlns:a16="http://schemas.microsoft.com/office/drawing/2014/main" id="{A5D94343-6C9D-464C-A5BD-36F3DAFE321A}"/>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7620</xdr:rowOff>
        </xdr:from>
        <xdr:to>
          <xdr:col>32</xdr:col>
          <xdr:colOff>0</xdr:colOff>
          <xdr:row>16</xdr:row>
          <xdr:rowOff>167640</xdr:rowOff>
        </xdr:to>
        <xdr:sp macro="" textlink="">
          <xdr:nvSpPr>
            <xdr:cNvPr id="1119" name="Drop Down 95" hidden="1">
              <a:extLst>
                <a:ext uri="{63B3BB69-23CF-44E3-9099-C40C66FF867C}">
                  <a14:compatExt spid="_x0000_s1119"/>
                </a:ext>
                <a:ext uri="{FF2B5EF4-FFF2-40B4-BE49-F238E27FC236}">
                  <a16:creationId xmlns:a16="http://schemas.microsoft.com/office/drawing/2014/main" id="{7E875B7E-E013-49D7-91B2-9E1A298CA2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7620</xdr:rowOff>
        </xdr:from>
        <xdr:to>
          <xdr:col>33</xdr:col>
          <xdr:colOff>0</xdr:colOff>
          <xdr:row>16</xdr:row>
          <xdr:rowOff>167640</xdr:rowOff>
        </xdr:to>
        <xdr:sp macro="" textlink="">
          <xdr:nvSpPr>
            <xdr:cNvPr id="1120" name="Drop Down 96" hidden="1">
              <a:extLst>
                <a:ext uri="{63B3BB69-23CF-44E3-9099-C40C66FF867C}">
                  <a14:compatExt spid="_x0000_s1120"/>
                </a:ext>
                <a:ext uri="{FF2B5EF4-FFF2-40B4-BE49-F238E27FC236}">
                  <a16:creationId xmlns:a16="http://schemas.microsoft.com/office/drawing/2014/main" id="{4B8B5ACA-62F6-48B9-8218-DF8BFE0F34AD}"/>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7620</xdr:rowOff>
        </xdr:from>
        <xdr:to>
          <xdr:col>28</xdr:col>
          <xdr:colOff>0</xdr:colOff>
          <xdr:row>17</xdr:row>
          <xdr:rowOff>167640</xdr:rowOff>
        </xdr:to>
        <xdr:sp macro="" textlink="">
          <xdr:nvSpPr>
            <xdr:cNvPr id="1121" name="Drop Down 97" hidden="1">
              <a:extLst>
                <a:ext uri="{63B3BB69-23CF-44E3-9099-C40C66FF867C}">
                  <a14:compatExt spid="_x0000_s1121"/>
                </a:ext>
                <a:ext uri="{FF2B5EF4-FFF2-40B4-BE49-F238E27FC236}">
                  <a16:creationId xmlns:a16="http://schemas.microsoft.com/office/drawing/2014/main" id="{4C67CF0D-3543-4A5A-96DD-2858F703541B}"/>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7620</xdr:rowOff>
        </xdr:from>
        <xdr:to>
          <xdr:col>29</xdr:col>
          <xdr:colOff>0</xdr:colOff>
          <xdr:row>17</xdr:row>
          <xdr:rowOff>167640</xdr:rowOff>
        </xdr:to>
        <xdr:sp macro="" textlink="">
          <xdr:nvSpPr>
            <xdr:cNvPr id="1122" name="Drop Down 98" hidden="1">
              <a:extLst>
                <a:ext uri="{63B3BB69-23CF-44E3-9099-C40C66FF867C}">
                  <a14:compatExt spid="_x0000_s1122"/>
                </a:ext>
                <a:ext uri="{FF2B5EF4-FFF2-40B4-BE49-F238E27FC236}">
                  <a16:creationId xmlns:a16="http://schemas.microsoft.com/office/drawing/2014/main" id="{694F6DA8-63F3-404B-85BA-2ED9B0ED29A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7620</xdr:rowOff>
        </xdr:from>
        <xdr:to>
          <xdr:col>30</xdr:col>
          <xdr:colOff>0</xdr:colOff>
          <xdr:row>17</xdr:row>
          <xdr:rowOff>167640</xdr:rowOff>
        </xdr:to>
        <xdr:sp macro="" textlink="">
          <xdr:nvSpPr>
            <xdr:cNvPr id="1123" name="Drop Down 99" hidden="1">
              <a:extLst>
                <a:ext uri="{63B3BB69-23CF-44E3-9099-C40C66FF867C}">
                  <a14:compatExt spid="_x0000_s1123"/>
                </a:ext>
                <a:ext uri="{FF2B5EF4-FFF2-40B4-BE49-F238E27FC236}">
                  <a16:creationId xmlns:a16="http://schemas.microsoft.com/office/drawing/2014/main" id="{B1539EFA-6213-43E7-8CE4-AFB798B9D6DB}"/>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7620</xdr:rowOff>
        </xdr:from>
        <xdr:to>
          <xdr:col>31</xdr:col>
          <xdr:colOff>0</xdr:colOff>
          <xdr:row>17</xdr:row>
          <xdr:rowOff>167640</xdr:rowOff>
        </xdr:to>
        <xdr:sp macro="" textlink="">
          <xdr:nvSpPr>
            <xdr:cNvPr id="1124" name="Drop Down 100" hidden="1">
              <a:extLst>
                <a:ext uri="{63B3BB69-23CF-44E3-9099-C40C66FF867C}">
                  <a14:compatExt spid="_x0000_s1124"/>
                </a:ext>
                <a:ext uri="{FF2B5EF4-FFF2-40B4-BE49-F238E27FC236}">
                  <a16:creationId xmlns:a16="http://schemas.microsoft.com/office/drawing/2014/main" id="{731D8F75-F350-4623-8F5C-E2395616FF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7620</xdr:rowOff>
        </xdr:from>
        <xdr:to>
          <xdr:col>32</xdr:col>
          <xdr:colOff>0</xdr:colOff>
          <xdr:row>17</xdr:row>
          <xdr:rowOff>167640</xdr:rowOff>
        </xdr:to>
        <xdr:sp macro="" textlink="">
          <xdr:nvSpPr>
            <xdr:cNvPr id="1125" name="Drop Down 101" hidden="1">
              <a:extLst>
                <a:ext uri="{63B3BB69-23CF-44E3-9099-C40C66FF867C}">
                  <a14:compatExt spid="_x0000_s1125"/>
                </a:ext>
                <a:ext uri="{FF2B5EF4-FFF2-40B4-BE49-F238E27FC236}">
                  <a16:creationId xmlns:a16="http://schemas.microsoft.com/office/drawing/2014/main" id="{E45039EF-9857-440A-BABE-1CE4B2DE470B}"/>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7620</xdr:rowOff>
        </xdr:from>
        <xdr:to>
          <xdr:col>33</xdr:col>
          <xdr:colOff>0</xdr:colOff>
          <xdr:row>17</xdr:row>
          <xdr:rowOff>167640</xdr:rowOff>
        </xdr:to>
        <xdr:sp macro="" textlink="">
          <xdr:nvSpPr>
            <xdr:cNvPr id="1126" name="Drop Down 102" hidden="1">
              <a:extLst>
                <a:ext uri="{63B3BB69-23CF-44E3-9099-C40C66FF867C}">
                  <a14:compatExt spid="_x0000_s1126"/>
                </a:ext>
                <a:ext uri="{FF2B5EF4-FFF2-40B4-BE49-F238E27FC236}">
                  <a16:creationId xmlns:a16="http://schemas.microsoft.com/office/drawing/2014/main" id="{52F23692-3A09-463B-BCD5-E8CBFB2E254E}"/>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7620</xdr:rowOff>
        </xdr:from>
        <xdr:to>
          <xdr:col>28</xdr:col>
          <xdr:colOff>0</xdr:colOff>
          <xdr:row>15</xdr:row>
          <xdr:rowOff>167640</xdr:rowOff>
        </xdr:to>
        <xdr:sp macro="" textlink="">
          <xdr:nvSpPr>
            <xdr:cNvPr id="1127" name="Drop Down 103" hidden="1">
              <a:extLst>
                <a:ext uri="{63B3BB69-23CF-44E3-9099-C40C66FF867C}">
                  <a14:compatExt spid="_x0000_s1127"/>
                </a:ext>
                <a:ext uri="{FF2B5EF4-FFF2-40B4-BE49-F238E27FC236}">
                  <a16:creationId xmlns:a16="http://schemas.microsoft.com/office/drawing/2014/main" id="{B199DDAE-303C-4532-BDA9-31AFF38C661B}"/>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7620</xdr:rowOff>
        </xdr:from>
        <xdr:to>
          <xdr:col>28</xdr:col>
          <xdr:colOff>0</xdr:colOff>
          <xdr:row>14</xdr:row>
          <xdr:rowOff>167640</xdr:rowOff>
        </xdr:to>
        <xdr:sp macro="" textlink="">
          <xdr:nvSpPr>
            <xdr:cNvPr id="1128" name="Drop Down 104" hidden="1">
              <a:extLst>
                <a:ext uri="{63B3BB69-23CF-44E3-9099-C40C66FF867C}">
                  <a14:compatExt spid="_x0000_s1128"/>
                </a:ext>
                <a:ext uri="{FF2B5EF4-FFF2-40B4-BE49-F238E27FC236}">
                  <a16:creationId xmlns:a16="http://schemas.microsoft.com/office/drawing/2014/main" id="{44A9519B-7FAE-4DAE-9A72-4BF2AF79CE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7620</xdr:rowOff>
        </xdr:from>
        <xdr:to>
          <xdr:col>28</xdr:col>
          <xdr:colOff>0</xdr:colOff>
          <xdr:row>13</xdr:row>
          <xdr:rowOff>167640</xdr:rowOff>
        </xdr:to>
        <xdr:sp macro="" textlink="">
          <xdr:nvSpPr>
            <xdr:cNvPr id="1129" name="Drop Down 105" hidden="1">
              <a:extLst>
                <a:ext uri="{63B3BB69-23CF-44E3-9099-C40C66FF867C}">
                  <a14:compatExt spid="_x0000_s1129"/>
                </a:ext>
                <a:ext uri="{FF2B5EF4-FFF2-40B4-BE49-F238E27FC236}">
                  <a16:creationId xmlns:a16="http://schemas.microsoft.com/office/drawing/2014/main" id="{0DC2ADFF-10FC-486C-B4CD-F5158FAA69A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7620</xdr:rowOff>
        </xdr:from>
        <xdr:to>
          <xdr:col>28</xdr:col>
          <xdr:colOff>0</xdr:colOff>
          <xdr:row>12</xdr:row>
          <xdr:rowOff>167640</xdr:rowOff>
        </xdr:to>
        <xdr:sp macro="" textlink="">
          <xdr:nvSpPr>
            <xdr:cNvPr id="1130" name="Drop Down 106" hidden="1">
              <a:extLst>
                <a:ext uri="{63B3BB69-23CF-44E3-9099-C40C66FF867C}">
                  <a14:compatExt spid="_x0000_s1130"/>
                </a:ext>
                <a:ext uri="{FF2B5EF4-FFF2-40B4-BE49-F238E27FC236}">
                  <a16:creationId xmlns:a16="http://schemas.microsoft.com/office/drawing/2014/main" id="{811BD1C8-B0AB-44D7-88F4-C1A06BD923BC}"/>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7620</xdr:rowOff>
        </xdr:from>
        <xdr:to>
          <xdr:col>28</xdr:col>
          <xdr:colOff>0</xdr:colOff>
          <xdr:row>11</xdr:row>
          <xdr:rowOff>167640</xdr:rowOff>
        </xdr:to>
        <xdr:sp macro="" textlink="">
          <xdr:nvSpPr>
            <xdr:cNvPr id="1131" name="Drop Down 107" hidden="1">
              <a:extLst>
                <a:ext uri="{63B3BB69-23CF-44E3-9099-C40C66FF867C}">
                  <a14:compatExt spid="_x0000_s1131"/>
                </a:ext>
                <a:ext uri="{FF2B5EF4-FFF2-40B4-BE49-F238E27FC236}">
                  <a16:creationId xmlns:a16="http://schemas.microsoft.com/office/drawing/2014/main" id="{308BAB88-AC02-4D51-8E25-44A83C4DA8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7620</xdr:rowOff>
        </xdr:from>
        <xdr:to>
          <xdr:col>28</xdr:col>
          <xdr:colOff>0</xdr:colOff>
          <xdr:row>10</xdr:row>
          <xdr:rowOff>167640</xdr:rowOff>
        </xdr:to>
        <xdr:sp macro="" textlink="">
          <xdr:nvSpPr>
            <xdr:cNvPr id="1132" name="Drop Down 108" hidden="1">
              <a:extLst>
                <a:ext uri="{63B3BB69-23CF-44E3-9099-C40C66FF867C}">
                  <a14:compatExt spid="_x0000_s1132"/>
                </a:ext>
                <a:ext uri="{FF2B5EF4-FFF2-40B4-BE49-F238E27FC236}">
                  <a16:creationId xmlns:a16="http://schemas.microsoft.com/office/drawing/2014/main" id="{52E1B95F-28AE-48C3-A4C3-0A13B98B068D}"/>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7620</xdr:rowOff>
        </xdr:from>
        <xdr:to>
          <xdr:col>28</xdr:col>
          <xdr:colOff>0</xdr:colOff>
          <xdr:row>9</xdr:row>
          <xdr:rowOff>167640</xdr:rowOff>
        </xdr:to>
        <xdr:sp macro="" textlink="">
          <xdr:nvSpPr>
            <xdr:cNvPr id="1133" name="Drop Down 109" hidden="1">
              <a:extLst>
                <a:ext uri="{63B3BB69-23CF-44E3-9099-C40C66FF867C}">
                  <a14:compatExt spid="_x0000_s1133"/>
                </a:ext>
                <a:ext uri="{FF2B5EF4-FFF2-40B4-BE49-F238E27FC236}">
                  <a16:creationId xmlns:a16="http://schemas.microsoft.com/office/drawing/2014/main" id="{822904B5-6EBB-47BD-AC5E-2C6E199136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7620</xdr:rowOff>
        </xdr:from>
        <xdr:to>
          <xdr:col>28</xdr:col>
          <xdr:colOff>0</xdr:colOff>
          <xdr:row>8</xdr:row>
          <xdr:rowOff>167640</xdr:rowOff>
        </xdr:to>
        <xdr:sp macro="" textlink="">
          <xdr:nvSpPr>
            <xdr:cNvPr id="1134" name="Drop Down 110" hidden="1">
              <a:extLst>
                <a:ext uri="{63B3BB69-23CF-44E3-9099-C40C66FF867C}">
                  <a14:compatExt spid="_x0000_s1134"/>
                </a:ext>
                <a:ext uri="{FF2B5EF4-FFF2-40B4-BE49-F238E27FC236}">
                  <a16:creationId xmlns:a16="http://schemas.microsoft.com/office/drawing/2014/main" id="{159F33B1-BB97-4170-BF88-0CDC1E1180E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7620</xdr:rowOff>
        </xdr:from>
        <xdr:to>
          <xdr:col>28</xdr:col>
          <xdr:colOff>0</xdr:colOff>
          <xdr:row>7</xdr:row>
          <xdr:rowOff>167640</xdr:rowOff>
        </xdr:to>
        <xdr:sp macro="" textlink="">
          <xdr:nvSpPr>
            <xdr:cNvPr id="1135" name="Drop Down 111" hidden="1">
              <a:extLst>
                <a:ext uri="{63B3BB69-23CF-44E3-9099-C40C66FF867C}">
                  <a14:compatExt spid="_x0000_s1135"/>
                </a:ext>
                <a:ext uri="{FF2B5EF4-FFF2-40B4-BE49-F238E27FC236}">
                  <a16:creationId xmlns:a16="http://schemas.microsoft.com/office/drawing/2014/main" id="{F9559BE3-6A13-4D73-8DB0-3744ABE2494E}"/>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7620</xdr:rowOff>
        </xdr:from>
        <xdr:to>
          <xdr:col>28</xdr:col>
          <xdr:colOff>0</xdr:colOff>
          <xdr:row>6</xdr:row>
          <xdr:rowOff>167640</xdr:rowOff>
        </xdr:to>
        <xdr:sp macro="" textlink="">
          <xdr:nvSpPr>
            <xdr:cNvPr id="1136" name="Drop Down 112" hidden="1">
              <a:extLst>
                <a:ext uri="{63B3BB69-23CF-44E3-9099-C40C66FF867C}">
                  <a14:compatExt spid="_x0000_s1136"/>
                </a:ext>
                <a:ext uri="{FF2B5EF4-FFF2-40B4-BE49-F238E27FC236}">
                  <a16:creationId xmlns:a16="http://schemas.microsoft.com/office/drawing/2014/main" id="{DD8142F2-3623-4EFC-A7E7-10AA1C78EF9E}"/>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7620</xdr:rowOff>
        </xdr:from>
        <xdr:to>
          <xdr:col>28</xdr:col>
          <xdr:colOff>0</xdr:colOff>
          <xdr:row>5</xdr:row>
          <xdr:rowOff>167640</xdr:rowOff>
        </xdr:to>
        <xdr:sp macro="" textlink="">
          <xdr:nvSpPr>
            <xdr:cNvPr id="1137" name="Drop Down 113" hidden="1">
              <a:extLst>
                <a:ext uri="{63B3BB69-23CF-44E3-9099-C40C66FF867C}">
                  <a14:compatExt spid="_x0000_s1137"/>
                </a:ext>
                <a:ext uri="{FF2B5EF4-FFF2-40B4-BE49-F238E27FC236}">
                  <a16:creationId xmlns:a16="http://schemas.microsoft.com/office/drawing/2014/main" id="{F39387A7-979C-44FB-9E68-CAC8A0105A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7620</xdr:rowOff>
        </xdr:from>
        <xdr:to>
          <xdr:col>28</xdr:col>
          <xdr:colOff>0</xdr:colOff>
          <xdr:row>4</xdr:row>
          <xdr:rowOff>167640</xdr:rowOff>
        </xdr:to>
        <xdr:sp macro="" textlink="">
          <xdr:nvSpPr>
            <xdr:cNvPr id="1138" name="Drop Down 114" hidden="1">
              <a:extLst>
                <a:ext uri="{63B3BB69-23CF-44E3-9099-C40C66FF867C}">
                  <a14:compatExt spid="_x0000_s1138"/>
                </a:ext>
                <a:ext uri="{FF2B5EF4-FFF2-40B4-BE49-F238E27FC236}">
                  <a16:creationId xmlns:a16="http://schemas.microsoft.com/office/drawing/2014/main" id="{25AFBCC3-981F-4F37-98E1-CDF97E5405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7620</xdr:rowOff>
        </xdr:from>
        <xdr:to>
          <xdr:col>28</xdr:col>
          <xdr:colOff>0</xdr:colOff>
          <xdr:row>3</xdr:row>
          <xdr:rowOff>167640</xdr:rowOff>
        </xdr:to>
        <xdr:sp macro="" textlink="">
          <xdr:nvSpPr>
            <xdr:cNvPr id="1139" name="Drop Down 115" hidden="1">
              <a:extLst>
                <a:ext uri="{63B3BB69-23CF-44E3-9099-C40C66FF867C}">
                  <a14:compatExt spid="_x0000_s1139"/>
                </a:ext>
                <a:ext uri="{FF2B5EF4-FFF2-40B4-BE49-F238E27FC236}">
                  <a16:creationId xmlns:a16="http://schemas.microsoft.com/office/drawing/2014/main" id="{4F69D693-1567-4DD7-8428-79EDE801E0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7620</xdr:rowOff>
        </xdr:from>
        <xdr:to>
          <xdr:col>28</xdr:col>
          <xdr:colOff>0</xdr:colOff>
          <xdr:row>2</xdr:row>
          <xdr:rowOff>167640</xdr:rowOff>
        </xdr:to>
        <xdr:sp macro="" textlink="">
          <xdr:nvSpPr>
            <xdr:cNvPr id="1140" name="Drop Down 116" hidden="1">
              <a:extLst>
                <a:ext uri="{63B3BB69-23CF-44E3-9099-C40C66FF867C}">
                  <a14:compatExt spid="_x0000_s1140"/>
                </a:ext>
                <a:ext uri="{FF2B5EF4-FFF2-40B4-BE49-F238E27FC236}">
                  <a16:creationId xmlns:a16="http://schemas.microsoft.com/office/drawing/2014/main" id="{E4AC976D-3705-4320-BD79-D5A6DC1C2AED}"/>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7620</xdr:rowOff>
        </xdr:from>
        <xdr:to>
          <xdr:col>29</xdr:col>
          <xdr:colOff>0</xdr:colOff>
          <xdr:row>15</xdr:row>
          <xdr:rowOff>167640</xdr:rowOff>
        </xdr:to>
        <xdr:sp macro="" textlink="">
          <xdr:nvSpPr>
            <xdr:cNvPr id="1141" name="Drop Down 117" hidden="1">
              <a:extLst>
                <a:ext uri="{63B3BB69-23CF-44E3-9099-C40C66FF867C}">
                  <a14:compatExt spid="_x0000_s1141"/>
                </a:ext>
                <a:ext uri="{FF2B5EF4-FFF2-40B4-BE49-F238E27FC236}">
                  <a16:creationId xmlns:a16="http://schemas.microsoft.com/office/drawing/2014/main" id="{CA720FFC-3422-4E06-9301-5CF9FFCFE7B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7620</xdr:rowOff>
        </xdr:from>
        <xdr:to>
          <xdr:col>29</xdr:col>
          <xdr:colOff>0</xdr:colOff>
          <xdr:row>14</xdr:row>
          <xdr:rowOff>167640</xdr:rowOff>
        </xdr:to>
        <xdr:sp macro="" textlink="">
          <xdr:nvSpPr>
            <xdr:cNvPr id="1142" name="Drop Down 118" hidden="1">
              <a:extLst>
                <a:ext uri="{63B3BB69-23CF-44E3-9099-C40C66FF867C}">
                  <a14:compatExt spid="_x0000_s1142"/>
                </a:ext>
                <a:ext uri="{FF2B5EF4-FFF2-40B4-BE49-F238E27FC236}">
                  <a16:creationId xmlns:a16="http://schemas.microsoft.com/office/drawing/2014/main" id="{127ADB54-A1AA-4582-AA54-B7825519FEBC}"/>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7620</xdr:rowOff>
        </xdr:from>
        <xdr:to>
          <xdr:col>29</xdr:col>
          <xdr:colOff>0</xdr:colOff>
          <xdr:row>13</xdr:row>
          <xdr:rowOff>167640</xdr:rowOff>
        </xdr:to>
        <xdr:sp macro="" textlink="">
          <xdr:nvSpPr>
            <xdr:cNvPr id="1143" name="Drop Down 119" hidden="1">
              <a:extLst>
                <a:ext uri="{63B3BB69-23CF-44E3-9099-C40C66FF867C}">
                  <a14:compatExt spid="_x0000_s1143"/>
                </a:ext>
                <a:ext uri="{FF2B5EF4-FFF2-40B4-BE49-F238E27FC236}">
                  <a16:creationId xmlns:a16="http://schemas.microsoft.com/office/drawing/2014/main" id="{2B46B31F-9E64-4C81-8BC4-63249A25DE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7620</xdr:rowOff>
        </xdr:from>
        <xdr:to>
          <xdr:col>29</xdr:col>
          <xdr:colOff>0</xdr:colOff>
          <xdr:row>12</xdr:row>
          <xdr:rowOff>167640</xdr:rowOff>
        </xdr:to>
        <xdr:sp macro="" textlink="">
          <xdr:nvSpPr>
            <xdr:cNvPr id="1144" name="Drop Down 120" hidden="1">
              <a:extLst>
                <a:ext uri="{63B3BB69-23CF-44E3-9099-C40C66FF867C}">
                  <a14:compatExt spid="_x0000_s1144"/>
                </a:ext>
                <a:ext uri="{FF2B5EF4-FFF2-40B4-BE49-F238E27FC236}">
                  <a16:creationId xmlns:a16="http://schemas.microsoft.com/office/drawing/2014/main" id="{2BFC7DA8-ED1F-4893-8DD3-AFE0BFC376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7620</xdr:rowOff>
        </xdr:from>
        <xdr:to>
          <xdr:col>29</xdr:col>
          <xdr:colOff>0</xdr:colOff>
          <xdr:row>11</xdr:row>
          <xdr:rowOff>167640</xdr:rowOff>
        </xdr:to>
        <xdr:sp macro="" textlink="">
          <xdr:nvSpPr>
            <xdr:cNvPr id="1145" name="Drop Down 121" hidden="1">
              <a:extLst>
                <a:ext uri="{63B3BB69-23CF-44E3-9099-C40C66FF867C}">
                  <a14:compatExt spid="_x0000_s1145"/>
                </a:ext>
                <a:ext uri="{FF2B5EF4-FFF2-40B4-BE49-F238E27FC236}">
                  <a16:creationId xmlns:a16="http://schemas.microsoft.com/office/drawing/2014/main" id="{689DEDE0-F2DA-4B0E-8EB4-EE44E14A95EC}"/>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7620</xdr:rowOff>
        </xdr:from>
        <xdr:to>
          <xdr:col>29</xdr:col>
          <xdr:colOff>0</xdr:colOff>
          <xdr:row>10</xdr:row>
          <xdr:rowOff>167640</xdr:rowOff>
        </xdr:to>
        <xdr:sp macro="" textlink="">
          <xdr:nvSpPr>
            <xdr:cNvPr id="1146" name="Drop Down 122" hidden="1">
              <a:extLst>
                <a:ext uri="{63B3BB69-23CF-44E3-9099-C40C66FF867C}">
                  <a14:compatExt spid="_x0000_s1146"/>
                </a:ext>
                <a:ext uri="{FF2B5EF4-FFF2-40B4-BE49-F238E27FC236}">
                  <a16:creationId xmlns:a16="http://schemas.microsoft.com/office/drawing/2014/main" id="{DB5B40E6-99D6-4D17-B860-D02D47B0F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7620</xdr:rowOff>
        </xdr:from>
        <xdr:to>
          <xdr:col>29</xdr:col>
          <xdr:colOff>0</xdr:colOff>
          <xdr:row>9</xdr:row>
          <xdr:rowOff>167640</xdr:rowOff>
        </xdr:to>
        <xdr:sp macro="" textlink="">
          <xdr:nvSpPr>
            <xdr:cNvPr id="1147" name="Drop Down 123" hidden="1">
              <a:extLst>
                <a:ext uri="{63B3BB69-23CF-44E3-9099-C40C66FF867C}">
                  <a14:compatExt spid="_x0000_s1147"/>
                </a:ext>
                <a:ext uri="{FF2B5EF4-FFF2-40B4-BE49-F238E27FC236}">
                  <a16:creationId xmlns:a16="http://schemas.microsoft.com/office/drawing/2014/main" id="{85FA4E76-C8DC-4F51-BD86-D30C8F1C438E}"/>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7620</xdr:rowOff>
        </xdr:from>
        <xdr:to>
          <xdr:col>29</xdr:col>
          <xdr:colOff>0</xdr:colOff>
          <xdr:row>8</xdr:row>
          <xdr:rowOff>167640</xdr:rowOff>
        </xdr:to>
        <xdr:sp macro="" textlink="">
          <xdr:nvSpPr>
            <xdr:cNvPr id="1148" name="Drop Down 124" hidden="1">
              <a:extLst>
                <a:ext uri="{63B3BB69-23CF-44E3-9099-C40C66FF867C}">
                  <a14:compatExt spid="_x0000_s1148"/>
                </a:ext>
                <a:ext uri="{FF2B5EF4-FFF2-40B4-BE49-F238E27FC236}">
                  <a16:creationId xmlns:a16="http://schemas.microsoft.com/office/drawing/2014/main" id="{347C7BC3-BFAF-4498-A913-800C56A2CC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7620</xdr:rowOff>
        </xdr:from>
        <xdr:to>
          <xdr:col>29</xdr:col>
          <xdr:colOff>0</xdr:colOff>
          <xdr:row>7</xdr:row>
          <xdr:rowOff>167640</xdr:rowOff>
        </xdr:to>
        <xdr:sp macro="" textlink="">
          <xdr:nvSpPr>
            <xdr:cNvPr id="1149" name="Drop Down 125" hidden="1">
              <a:extLst>
                <a:ext uri="{63B3BB69-23CF-44E3-9099-C40C66FF867C}">
                  <a14:compatExt spid="_x0000_s1149"/>
                </a:ext>
                <a:ext uri="{FF2B5EF4-FFF2-40B4-BE49-F238E27FC236}">
                  <a16:creationId xmlns:a16="http://schemas.microsoft.com/office/drawing/2014/main" id="{FB75A0A3-27EB-4B3E-9B18-5C2F08B27BAF}"/>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7620</xdr:rowOff>
        </xdr:from>
        <xdr:to>
          <xdr:col>29</xdr:col>
          <xdr:colOff>0</xdr:colOff>
          <xdr:row>6</xdr:row>
          <xdr:rowOff>167640</xdr:rowOff>
        </xdr:to>
        <xdr:sp macro="" textlink="">
          <xdr:nvSpPr>
            <xdr:cNvPr id="1150" name="Drop Down 126" hidden="1">
              <a:extLst>
                <a:ext uri="{63B3BB69-23CF-44E3-9099-C40C66FF867C}">
                  <a14:compatExt spid="_x0000_s1150"/>
                </a:ext>
                <a:ext uri="{FF2B5EF4-FFF2-40B4-BE49-F238E27FC236}">
                  <a16:creationId xmlns:a16="http://schemas.microsoft.com/office/drawing/2014/main" id="{3C379186-BDE4-4994-BA35-5D03F23C8C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7620</xdr:rowOff>
        </xdr:from>
        <xdr:to>
          <xdr:col>29</xdr:col>
          <xdr:colOff>0</xdr:colOff>
          <xdr:row>5</xdr:row>
          <xdr:rowOff>167640</xdr:rowOff>
        </xdr:to>
        <xdr:sp macro="" textlink="">
          <xdr:nvSpPr>
            <xdr:cNvPr id="1151" name="Drop Down 127" hidden="1">
              <a:extLst>
                <a:ext uri="{63B3BB69-23CF-44E3-9099-C40C66FF867C}">
                  <a14:compatExt spid="_x0000_s1151"/>
                </a:ext>
                <a:ext uri="{FF2B5EF4-FFF2-40B4-BE49-F238E27FC236}">
                  <a16:creationId xmlns:a16="http://schemas.microsoft.com/office/drawing/2014/main" id="{4ECA7D17-D738-470C-9CBD-C438C62573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7620</xdr:rowOff>
        </xdr:from>
        <xdr:to>
          <xdr:col>29</xdr:col>
          <xdr:colOff>0</xdr:colOff>
          <xdr:row>4</xdr:row>
          <xdr:rowOff>167640</xdr:rowOff>
        </xdr:to>
        <xdr:sp macro="" textlink="">
          <xdr:nvSpPr>
            <xdr:cNvPr id="1152" name="Drop Down 128" hidden="1">
              <a:extLst>
                <a:ext uri="{63B3BB69-23CF-44E3-9099-C40C66FF867C}">
                  <a14:compatExt spid="_x0000_s1152"/>
                </a:ext>
                <a:ext uri="{FF2B5EF4-FFF2-40B4-BE49-F238E27FC236}">
                  <a16:creationId xmlns:a16="http://schemas.microsoft.com/office/drawing/2014/main" id="{5003C946-0578-4BBD-BDCE-AFFC444A09DF}"/>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7620</xdr:rowOff>
        </xdr:from>
        <xdr:to>
          <xdr:col>29</xdr:col>
          <xdr:colOff>0</xdr:colOff>
          <xdr:row>3</xdr:row>
          <xdr:rowOff>167640</xdr:rowOff>
        </xdr:to>
        <xdr:sp macro="" textlink="">
          <xdr:nvSpPr>
            <xdr:cNvPr id="1153" name="Drop Down 129" hidden="1">
              <a:extLst>
                <a:ext uri="{63B3BB69-23CF-44E3-9099-C40C66FF867C}">
                  <a14:compatExt spid="_x0000_s1153"/>
                </a:ext>
                <a:ext uri="{FF2B5EF4-FFF2-40B4-BE49-F238E27FC236}">
                  <a16:creationId xmlns:a16="http://schemas.microsoft.com/office/drawing/2014/main" id="{322ADD76-018E-46C5-A410-7EE67FABEAB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7620</xdr:rowOff>
        </xdr:from>
        <xdr:to>
          <xdr:col>29</xdr:col>
          <xdr:colOff>0</xdr:colOff>
          <xdr:row>2</xdr:row>
          <xdr:rowOff>167640</xdr:rowOff>
        </xdr:to>
        <xdr:sp macro="" textlink="">
          <xdr:nvSpPr>
            <xdr:cNvPr id="1154" name="Drop Down 130" hidden="1">
              <a:extLst>
                <a:ext uri="{63B3BB69-23CF-44E3-9099-C40C66FF867C}">
                  <a14:compatExt spid="_x0000_s1154"/>
                </a:ext>
                <a:ext uri="{FF2B5EF4-FFF2-40B4-BE49-F238E27FC236}">
                  <a16:creationId xmlns:a16="http://schemas.microsoft.com/office/drawing/2014/main" id="{D4B6455D-22C9-4F01-AC49-436E331B94C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7620</xdr:rowOff>
        </xdr:from>
        <xdr:to>
          <xdr:col>29</xdr:col>
          <xdr:colOff>830580</xdr:colOff>
          <xdr:row>15</xdr:row>
          <xdr:rowOff>167640</xdr:rowOff>
        </xdr:to>
        <xdr:sp macro="" textlink="">
          <xdr:nvSpPr>
            <xdr:cNvPr id="1155" name="Drop Down 131" hidden="1">
              <a:extLst>
                <a:ext uri="{63B3BB69-23CF-44E3-9099-C40C66FF867C}">
                  <a14:compatExt spid="_x0000_s1155"/>
                </a:ext>
                <a:ext uri="{FF2B5EF4-FFF2-40B4-BE49-F238E27FC236}">
                  <a16:creationId xmlns:a16="http://schemas.microsoft.com/office/drawing/2014/main" id="{5F253846-7235-4E8F-9BE0-193A9775DF4F}"/>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7620</xdr:rowOff>
        </xdr:from>
        <xdr:to>
          <xdr:col>30</xdr:col>
          <xdr:colOff>0</xdr:colOff>
          <xdr:row>14</xdr:row>
          <xdr:rowOff>167640</xdr:rowOff>
        </xdr:to>
        <xdr:sp macro="" textlink="">
          <xdr:nvSpPr>
            <xdr:cNvPr id="1156" name="Drop Down 132" hidden="1">
              <a:extLst>
                <a:ext uri="{63B3BB69-23CF-44E3-9099-C40C66FF867C}">
                  <a14:compatExt spid="_x0000_s1156"/>
                </a:ext>
                <a:ext uri="{FF2B5EF4-FFF2-40B4-BE49-F238E27FC236}">
                  <a16:creationId xmlns:a16="http://schemas.microsoft.com/office/drawing/2014/main" id="{38401849-E051-4274-8946-ED52F03B3E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7620</xdr:rowOff>
        </xdr:from>
        <xdr:to>
          <xdr:col>30</xdr:col>
          <xdr:colOff>0</xdr:colOff>
          <xdr:row>13</xdr:row>
          <xdr:rowOff>167640</xdr:rowOff>
        </xdr:to>
        <xdr:sp macro="" textlink="">
          <xdr:nvSpPr>
            <xdr:cNvPr id="1157" name="Drop Down 133" hidden="1">
              <a:extLst>
                <a:ext uri="{63B3BB69-23CF-44E3-9099-C40C66FF867C}">
                  <a14:compatExt spid="_x0000_s1157"/>
                </a:ext>
                <a:ext uri="{FF2B5EF4-FFF2-40B4-BE49-F238E27FC236}">
                  <a16:creationId xmlns:a16="http://schemas.microsoft.com/office/drawing/2014/main" id="{6BFEBE2C-4E9B-4ACF-B344-7A3AF4C05E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7620</xdr:rowOff>
        </xdr:from>
        <xdr:to>
          <xdr:col>30</xdr:col>
          <xdr:colOff>0</xdr:colOff>
          <xdr:row>12</xdr:row>
          <xdr:rowOff>167640</xdr:rowOff>
        </xdr:to>
        <xdr:sp macro="" textlink="">
          <xdr:nvSpPr>
            <xdr:cNvPr id="1158" name="Drop Down 134" hidden="1">
              <a:extLst>
                <a:ext uri="{63B3BB69-23CF-44E3-9099-C40C66FF867C}">
                  <a14:compatExt spid="_x0000_s1158"/>
                </a:ext>
                <a:ext uri="{FF2B5EF4-FFF2-40B4-BE49-F238E27FC236}">
                  <a16:creationId xmlns:a16="http://schemas.microsoft.com/office/drawing/2014/main" id="{89FC6BAA-1078-421E-A7E2-DBBAC4197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7620</xdr:rowOff>
        </xdr:from>
        <xdr:to>
          <xdr:col>30</xdr:col>
          <xdr:colOff>0</xdr:colOff>
          <xdr:row>11</xdr:row>
          <xdr:rowOff>167640</xdr:rowOff>
        </xdr:to>
        <xdr:sp macro="" textlink="">
          <xdr:nvSpPr>
            <xdr:cNvPr id="1159" name="Drop Down 135" hidden="1">
              <a:extLst>
                <a:ext uri="{63B3BB69-23CF-44E3-9099-C40C66FF867C}">
                  <a14:compatExt spid="_x0000_s1159"/>
                </a:ext>
                <a:ext uri="{FF2B5EF4-FFF2-40B4-BE49-F238E27FC236}">
                  <a16:creationId xmlns:a16="http://schemas.microsoft.com/office/drawing/2014/main" id="{3B7B9BA6-92AB-45B0-BB13-0FA7B06A4E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7620</xdr:rowOff>
        </xdr:from>
        <xdr:to>
          <xdr:col>30</xdr:col>
          <xdr:colOff>0</xdr:colOff>
          <xdr:row>10</xdr:row>
          <xdr:rowOff>167640</xdr:rowOff>
        </xdr:to>
        <xdr:sp macro="" textlink="">
          <xdr:nvSpPr>
            <xdr:cNvPr id="1160" name="Drop Down 136" hidden="1">
              <a:extLst>
                <a:ext uri="{63B3BB69-23CF-44E3-9099-C40C66FF867C}">
                  <a14:compatExt spid="_x0000_s1160"/>
                </a:ext>
                <a:ext uri="{FF2B5EF4-FFF2-40B4-BE49-F238E27FC236}">
                  <a16:creationId xmlns:a16="http://schemas.microsoft.com/office/drawing/2014/main" id="{0BAC6BC8-979F-4875-8527-24C8BEB0FB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7620</xdr:rowOff>
        </xdr:from>
        <xdr:to>
          <xdr:col>30</xdr:col>
          <xdr:colOff>0</xdr:colOff>
          <xdr:row>9</xdr:row>
          <xdr:rowOff>167640</xdr:rowOff>
        </xdr:to>
        <xdr:sp macro="" textlink="">
          <xdr:nvSpPr>
            <xdr:cNvPr id="1161" name="Drop Down 137" hidden="1">
              <a:extLst>
                <a:ext uri="{63B3BB69-23CF-44E3-9099-C40C66FF867C}">
                  <a14:compatExt spid="_x0000_s1161"/>
                </a:ext>
                <a:ext uri="{FF2B5EF4-FFF2-40B4-BE49-F238E27FC236}">
                  <a16:creationId xmlns:a16="http://schemas.microsoft.com/office/drawing/2014/main" id="{9BC62F3F-3038-41AA-8A1D-3FD1598658F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7620</xdr:rowOff>
        </xdr:from>
        <xdr:to>
          <xdr:col>30</xdr:col>
          <xdr:colOff>0</xdr:colOff>
          <xdr:row>8</xdr:row>
          <xdr:rowOff>167640</xdr:rowOff>
        </xdr:to>
        <xdr:sp macro="" textlink="">
          <xdr:nvSpPr>
            <xdr:cNvPr id="1162" name="Drop Down 138" hidden="1">
              <a:extLst>
                <a:ext uri="{63B3BB69-23CF-44E3-9099-C40C66FF867C}">
                  <a14:compatExt spid="_x0000_s1162"/>
                </a:ext>
                <a:ext uri="{FF2B5EF4-FFF2-40B4-BE49-F238E27FC236}">
                  <a16:creationId xmlns:a16="http://schemas.microsoft.com/office/drawing/2014/main" id="{35C3A7DB-2A8F-46D9-881E-FBAEFE0B7D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7620</xdr:rowOff>
        </xdr:from>
        <xdr:to>
          <xdr:col>30</xdr:col>
          <xdr:colOff>0</xdr:colOff>
          <xdr:row>7</xdr:row>
          <xdr:rowOff>167640</xdr:rowOff>
        </xdr:to>
        <xdr:sp macro="" textlink="">
          <xdr:nvSpPr>
            <xdr:cNvPr id="1163" name="Drop Down 139" hidden="1">
              <a:extLst>
                <a:ext uri="{63B3BB69-23CF-44E3-9099-C40C66FF867C}">
                  <a14:compatExt spid="_x0000_s1163"/>
                </a:ext>
                <a:ext uri="{FF2B5EF4-FFF2-40B4-BE49-F238E27FC236}">
                  <a16:creationId xmlns:a16="http://schemas.microsoft.com/office/drawing/2014/main" id="{35C1E341-48A1-4B39-8410-ACBFCB8958C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7620</xdr:rowOff>
        </xdr:from>
        <xdr:to>
          <xdr:col>30</xdr:col>
          <xdr:colOff>0</xdr:colOff>
          <xdr:row>6</xdr:row>
          <xdr:rowOff>167640</xdr:rowOff>
        </xdr:to>
        <xdr:sp macro="" textlink="">
          <xdr:nvSpPr>
            <xdr:cNvPr id="1164" name="Drop Down 140" hidden="1">
              <a:extLst>
                <a:ext uri="{63B3BB69-23CF-44E3-9099-C40C66FF867C}">
                  <a14:compatExt spid="_x0000_s1164"/>
                </a:ext>
                <a:ext uri="{FF2B5EF4-FFF2-40B4-BE49-F238E27FC236}">
                  <a16:creationId xmlns:a16="http://schemas.microsoft.com/office/drawing/2014/main" id="{43379D2E-67B2-45AB-A130-9D397D46E21E}"/>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7620</xdr:rowOff>
        </xdr:from>
        <xdr:to>
          <xdr:col>30</xdr:col>
          <xdr:colOff>0</xdr:colOff>
          <xdr:row>5</xdr:row>
          <xdr:rowOff>167640</xdr:rowOff>
        </xdr:to>
        <xdr:sp macro="" textlink="">
          <xdr:nvSpPr>
            <xdr:cNvPr id="1165" name="Drop Down 141" hidden="1">
              <a:extLst>
                <a:ext uri="{63B3BB69-23CF-44E3-9099-C40C66FF867C}">
                  <a14:compatExt spid="_x0000_s1165"/>
                </a:ext>
                <a:ext uri="{FF2B5EF4-FFF2-40B4-BE49-F238E27FC236}">
                  <a16:creationId xmlns:a16="http://schemas.microsoft.com/office/drawing/2014/main" id="{ACAFF670-ACA3-4C23-9384-1FACCC89CB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7620</xdr:rowOff>
        </xdr:from>
        <xdr:to>
          <xdr:col>30</xdr:col>
          <xdr:colOff>0</xdr:colOff>
          <xdr:row>4</xdr:row>
          <xdr:rowOff>167640</xdr:rowOff>
        </xdr:to>
        <xdr:sp macro="" textlink="">
          <xdr:nvSpPr>
            <xdr:cNvPr id="1166" name="Drop Down 142" hidden="1">
              <a:extLst>
                <a:ext uri="{63B3BB69-23CF-44E3-9099-C40C66FF867C}">
                  <a14:compatExt spid="_x0000_s1166"/>
                </a:ext>
                <a:ext uri="{FF2B5EF4-FFF2-40B4-BE49-F238E27FC236}">
                  <a16:creationId xmlns:a16="http://schemas.microsoft.com/office/drawing/2014/main" id="{386AA455-33D2-41C9-94B7-1C2BE25A23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7620</xdr:rowOff>
        </xdr:from>
        <xdr:to>
          <xdr:col>30</xdr:col>
          <xdr:colOff>0</xdr:colOff>
          <xdr:row>3</xdr:row>
          <xdr:rowOff>167640</xdr:rowOff>
        </xdr:to>
        <xdr:sp macro="" textlink="">
          <xdr:nvSpPr>
            <xdr:cNvPr id="1167" name="Drop Down 143" hidden="1">
              <a:extLst>
                <a:ext uri="{63B3BB69-23CF-44E3-9099-C40C66FF867C}">
                  <a14:compatExt spid="_x0000_s1167"/>
                </a:ext>
                <a:ext uri="{FF2B5EF4-FFF2-40B4-BE49-F238E27FC236}">
                  <a16:creationId xmlns:a16="http://schemas.microsoft.com/office/drawing/2014/main" id="{AD65FFA7-7794-41A3-9A79-E36E59FED44B}"/>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7620</xdr:rowOff>
        </xdr:from>
        <xdr:to>
          <xdr:col>30</xdr:col>
          <xdr:colOff>0</xdr:colOff>
          <xdr:row>2</xdr:row>
          <xdr:rowOff>167640</xdr:rowOff>
        </xdr:to>
        <xdr:sp macro="" textlink="">
          <xdr:nvSpPr>
            <xdr:cNvPr id="1168" name="Drop Down 144" hidden="1">
              <a:extLst>
                <a:ext uri="{63B3BB69-23CF-44E3-9099-C40C66FF867C}">
                  <a14:compatExt spid="_x0000_s1168"/>
                </a:ext>
                <a:ext uri="{FF2B5EF4-FFF2-40B4-BE49-F238E27FC236}">
                  <a16:creationId xmlns:a16="http://schemas.microsoft.com/office/drawing/2014/main" id="{653E91C6-30AE-4EF0-BECE-AD39FDF9CE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7620</xdr:rowOff>
        </xdr:from>
        <xdr:to>
          <xdr:col>31</xdr:col>
          <xdr:colOff>0</xdr:colOff>
          <xdr:row>15</xdr:row>
          <xdr:rowOff>167640</xdr:rowOff>
        </xdr:to>
        <xdr:sp macro="" textlink="">
          <xdr:nvSpPr>
            <xdr:cNvPr id="1169" name="Drop Down 145" hidden="1">
              <a:extLst>
                <a:ext uri="{63B3BB69-23CF-44E3-9099-C40C66FF867C}">
                  <a14:compatExt spid="_x0000_s1169"/>
                </a:ext>
                <a:ext uri="{FF2B5EF4-FFF2-40B4-BE49-F238E27FC236}">
                  <a16:creationId xmlns:a16="http://schemas.microsoft.com/office/drawing/2014/main" id="{50659A65-FCA4-4E77-84E0-AA5BD1E354BE}"/>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7620</xdr:rowOff>
        </xdr:from>
        <xdr:to>
          <xdr:col>31</xdr:col>
          <xdr:colOff>0</xdr:colOff>
          <xdr:row>14</xdr:row>
          <xdr:rowOff>167640</xdr:rowOff>
        </xdr:to>
        <xdr:sp macro="" textlink="">
          <xdr:nvSpPr>
            <xdr:cNvPr id="1170" name="Drop Down 146" hidden="1">
              <a:extLst>
                <a:ext uri="{63B3BB69-23CF-44E3-9099-C40C66FF867C}">
                  <a14:compatExt spid="_x0000_s1170"/>
                </a:ext>
                <a:ext uri="{FF2B5EF4-FFF2-40B4-BE49-F238E27FC236}">
                  <a16:creationId xmlns:a16="http://schemas.microsoft.com/office/drawing/2014/main" id="{C1CA2D6B-F350-45E5-A8FF-49CA1B314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7620</xdr:rowOff>
        </xdr:from>
        <xdr:to>
          <xdr:col>31</xdr:col>
          <xdr:colOff>0</xdr:colOff>
          <xdr:row>13</xdr:row>
          <xdr:rowOff>167640</xdr:rowOff>
        </xdr:to>
        <xdr:sp macro="" textlink="">
          <xdr:nvSpPr>
            <xdr:cNvPr id="1171" name="Drop Down 147" hidden="1">
              <a:extLst>
                <a:ext uri="{63B3BB69-23CF-44E3-9099-C40C66FF867C}">
                  <a14:compatExt spid="_x0000_s1171"/>
                </a:ext>
                <a:ext uri="{FF2B5EF4-FFF2-40B4-BE49-F238E27FC236}">
                  <a16:creationId xmlns:a16="http://schemas.microsoft.com/office/drawing/2014/main" id="{9FE93049-C016-448E-8F7E-E9DC04AA5D5D}"/>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7620</xdr:rowOff>
        </xdr:from>
        <xdr:to>
          <xdr:col>31</xdr:col>
          <xdr:colOff>0</xdr:colOff>
          <xdr:row>12</xdr:row>
          <xdr:rowOff>167640</xdr:rowOff>
        </xdr:to>
        <xdr:sp macro="" textlink="">
          <xdr:nvSpPr>
            <xdr:cNvPr id="1172" name="Drop Down 148" hidden="1">
              <a:extLst>
                <a:ext uri="{63B3BB69-23CF-44E3-9099-C40C66FF867C}">
                  <a14:compatExt spid="_x0000_s1172"/>
                </a:ext>
                <a:ext uri="{FF2B5EF4-FFF2-40B4-BE49-F238E27FC236}">
                  <a16:creationId xmlns:a16="http://schemas.microsoft.com/office/drawing/2014/main" id="{BDBBB63F-6F37-4A72-BA7D-5E15B68C8AFF}"/>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7620</xdr:rowOff>
        </xdr:from>
        <xdr:to>
          <xdr:col>31</xdr:col>
          <xdr:colOff>0</xdr:colOff>
          <xdr:row>11</xdr:row>
          <xdr:rowOff>167640</xdr:rowOff>
        </xdr:to>
        <xdr:sp macro="" textlink="">
          <xdr:nvSpPr>
            <xdr:cNvPr id="1173" name="Drop Down 149" hidden="1">
              <a:extLst>
                <a:ext uri="{63B3BB69-23CF-44E3-9099-C40C66FF867C}">
                  <a14:compatExt spid="_x0000_s1173"/>
                </a:ext>
                <a:ext uri="{FF2B5EF4-FFF2-40B4-BE49-F238E27FC236}">
                  <a16:creationId xmlns:a16="http://schemas.microsoft.com/office/drawing/2014/main" id="{DC883ABD-36D3-4C0D-89AE-70661B6DFC5F}"/>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7620</xdr:rowOff>
        </xdr:from>
        <xdr:to>
          <xdr:col>31</xdr:col>
          <xdr:colOff>0</xdr:colOff>
          <xdr:row>10</xdr:row>
          <xdr:rowOff>167640</xdr:rowOff>
        </xdr:to>
        <xdr:sp macro="" textlink="">
          <xdr:nvSpPr>
            <xdr:cNvPr id="1174" name="Drop Down 150" hidden="1">
              <a:extLst>
                <a:ext uri="{63B3BB69-23CF-44E3-9099-C40C66FF867C}">
                  <a14:compatExt spid="_x0000_s1174"/>
                </a:ext>
                <a:ext uri="{FF2B5EF4-FFF2-40B4-BE49-F238E27FC236}">
                  <a16:creationId xmlns:a16="http://schemas.microsoft.com/office/drawing/2014/main" id="{9B8AE6E4-1185-4318-AC66-EC1A24DD0A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7620</xdr:rowOff>
        </xdr:from>
        <xdr:to>
          <xdr:col>31</xdr:col>
          <xdr:colOff>0</xdr:colOff>
          <xdr:row>9</xdr:row>
          <xdr:rowOff>167640</xdr:rowOff>
        </xdr:to>
        <xdr:sp macro="" textlink="">
          <xdr:nvSpPr>
            <xdr:cNvPr id="1175" name="Drop Down 151" hidden="1">
              <a:extLst>
                <a:ext uri="{63B3BB69-23CF-44E3-9099-C40C66FF867C}">
                  <a14:compatExt spid="_x0000_s1175"/>
                </a:ext>
                <a:ext uri="{FF2B5EF4-FFF2-40B4-BE49-F238E27FC236}">
                  <a16:creationId xmlns:a16="http://schemas.microsoft.com/office/drawing/2014/main" id="{AA3601EF-594D-43AA-8808-11F5499094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7620</xdr:rowOff>
        </xdr:from>
        <xdr:to>
          <xdr:col>31</xdr:col>
          <xdr:colOff>0</xdr:colOff>
          <xdr:row>8</xdr:row>
          <xdr:rowOff>167640</xdr:rowOff>
        </xdr:to>
        <xdr:sp macro="" textlink="">
          <xdr:nvSpPr>
            <xdr:cNvPr id="1176" name="Drop Down 152" hidden="1">
              <a:extLst>
                <a:ext uri="{63B3BB69-23CF-44E3-9099-C40C66FF867C}">
                  <a14:compatExt spid="_x0000_s1176"/>
                </a:ext>
                <a:ext uri="{FF2B5EF4-FFF2-40B4-BE49-F238E27FC236}">
                  <a16:creationId xmlns:a16="http://schemas.microsoft.com/office/drawing/2014/main" id="{C3878F52-4AF2-4425-AB58-B09B5DD916C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7620</xdr:rowOff>
        </xdr:from>
        <xdr:to>
          <xdr:col>31</xdr:col>
          <xdr:colOff>0</xdr:colOff>
          <xdr:row>7</xdr:row>
          <xdr:rowOff>167640</xdr:rowOff>
        </xdr:to>
        <xdr:sp macro="" textlink="">
          <xdr:nvSpPr>
            <xdr:cNvPr id="1177" name="Drop Down 153" hidden="1">
              <a:extLst>
                <a:ext uri="{63B3BB69-23CF-44E3-9099-C40C66FF867C}">
                  <a14:compatExt spid="_x0000_s1177"/>
                </a:ext>
                <a:ext uri="{FF2B5EF4-FFF2-40B4-BE49-F238E27FC236}">
                  <a16:creationId xmlns:a16="http://schemas.microsoft.com/office/drawing/2014/main" id="{34E09856-DB7F-4300-A955-7DEC48F715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7620</xdr:rowOff>
        </xdr:from>
        <xdr:to>
          <xdr:col>31</xdr:col>
          <xdr:colOff>0</xdr:colOff>
          <xdr:row>6</xdr:row>
          <xdr:rowOff>167640</xdr:rowOff>
        </xdr:to>
        <xdr:sp macro="" textlink="">
          <xdr:nvSpPr>
            <xdr:cNvPr id="1178" name="Drop Down 154" hidden="1">
              <a:extLst>
                <a:ext uri="{63B3BB69-23CF-44E3-9099-C40C66FF867C}">
                  <a14:compatExt spid="_x0000_s1178"/>
                </a:ext>
                <a:ext uri="{FF2B5EF4-FFF2-40B4-BE49-F238E27FC236}">
                  <a16:creationId xmlns:a16="http://schemas.microsoft.com/office/drawing/2014/main" id="{92921769-0BE7-4BF0-9BAC-3D48440F96D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7620</xdr:rowOff>
        </xdr:from>
        <xdr:to>
          <xdr:col>31</xdr:col>
          <xdr:colOff>0</xdr:colOff>
          <xdr:row>5</xdr:row>
          <xdr:rowOff>167640</xdr:rowOff>
        </xdr:to>
        <xdr:sp macro="" textlink="">
          <xdr:nvSpPr>
            <xdr:cNvPr id="1179" name="Drop Down 155" hidden="1">
              <a:extLst>
                <a:ext uri="{63B3BB69-23CF-44E3-9099-C40C66FF867C}">
                  <a14:compatExt spid="_x0000_s1179"/>
                </a:ext>
                <a:ext uri="{FF2B5EF4-FFF2-40B4-BE49-F238E27FC236}">
                  <a16:creationId xmlns:a16="http://schemas.microsoft.com/office/drawing/2014/main" id="{897D5D2E-62CC-44E0-B28F-0027638797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7620</xdr:rowOff>
        </xdr:from>
        <xdr:to>
          <xdr:col>31</xdr:col>
          <xdr:colOff>0</xdr:colOff>
          <xdr:row>4</xdr:row>
          <xdr:rowOff>167640</xdr:rowOff>
        </xdr:to>
        <xdr:sp macro="" textlink="">
          <xdr:nvSpPr>
            <xdr:cNvPr id="1180" name="Drop Down 156" hidden="1">
              <a:extLst>
                <a:ext uri="{63B3BB69-23CF-44E3-9099-C40C66FF867C}">
                  <a14:compatExt spid="_x0000_s1180"/>
                </a:ext>
                <a:ext uri="{FF2B5EF4-FFF2-40B4-BE49-F238E27FC236}">
                  <a16:creationId xmlns:a16="http://schemas.microsoft.com/office/drawing/2014/main" id="{9B973EA8-1557-44E0-9902-F6B8B814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7620</xdr:rowOff>
        </xdr:from>
        <xdr:to>
          <xdr:col>31</xdr:col>
          <xdr:colOff>0</xdr:colOff>
          <xdr:row>3</xdr:row>
          <xdr:rowOff>167640</xdr:rowOff>
        </xdr:to>
        <xdr:sp macro="" textlink="">
          <xdr:nvSpPr>
            <xdr:cNvPr id="1181" name="Drop Down 157" hidden="1">
              <a:extLst>
                <a:ext uri="{63B3BB69-23CF-44E3-9099-C40C66FF867C}">
                  <a14:compatExt spid="_x0000_s1181"/>
                </a:ext>
                <a:ext uri="{FF2B5EF4-FFF2-40B4-BE49-F238E27FC236}">
                  <a16:creationId xmlns:a16="http://schemas.microsoft.com/office/drawing/2014/main" id="{FED259A6-9EAA-4ACC-8EC8-32FE76F6F5A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7620</xdr:rowOff>
        </xdr:from>
        <xdr:to>
          <xdr:col>31</xdr:col>
          <xdr:colOff>0</xdr:colOff>
          <xdr:row>2</xdr:row>
          <xdr:rowOff>167640</xdr:rowOff>
        </xdr:to>
        <xdr:sp macro="" textlink="">
          <xdr:nvSpPr>
            <xdr:cNvPr id="1182" name="Drop Down 158" hidden="1">
              <a:extLst>
                <a:ext uri="{63B3BB69-23CF-44E3-9099-C40C66FF867C}">
                  <a14:compatExt spid="_x0000_s1182"/>
                </a:ext>
                <a:ext uri="{FF2B5EF4-FFF2-40B4-BE49-F238E27FC236}">
                  <a16:creationId xmlns:a16="http://schemas.microsoft.com/office/drawing/2014/main" id="{7D6C2C68-A0A0-4B65-BCD6-631A4FE603E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7620</xdr:rowOff>
        </xdr:from>
        <xdr:to>
          <xdr:col>32</xdr:col>
          <xdr:colOff>0</xdr:colOff>
          <xdr:row>15</xdr:row>
          <xdr:rowOff>167640</xdr:rowOff>
        </xdr:to>
        <xdr:sp macro="" textlink="">
          <xdr:nvSpPr>
            <xdr:cNvPr id="1183" name="Drop Down 159" hidden="1">
              <a:extLst>
                <a:ext uri="{63B3BB69-23CF-44E3-9099-C40C66FF867C}">
                  <a14:compatExt spid="_x0000_s1183"/>
                </a:ext>
                <a:ext uri="{FF2B5EF4-FFF2-40B4-BE49-F238E27FC236}">
                  <a16:creationId xmlns:a16="http://schemas.microsoft.com/office/drawing/2014/main" id="{A206DB2F-3B68-45BD-98B5-8A3A07BED54D}"/>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7620</xdr:rowOff>
        </xdr:from>
        <xdr:to>
          <xdr:col>32</xdr:col>
          <xdr:colOff>0</xdr:colOff>
          <xdr:row>14</xdr:row>
          <xdr:rowOff>167640</xdr:rowOff>
        </xdr:to>
        <xdr:sp macro="" textlink="">
          <xdr:nvSpPr>
            <xdr:cNvPr id="1184" name="Drop Down 160" hidden="1">
              <a:extLst>
                <a:ext uri="{63B3BB69-23CF-44E3-9099-C40C66FF867C}">
                  <a14:compatExt spid="_x0000_s1184"/>
                </a:ext>
                <a:ext uri="{FF2B5EF4-FFF2-40B4-BE49-F238E27FC236}">
                  <a16:creationId xmlns:a16="http://schemas.microsoft.com/office/drawing/2014/main" id="{1F63CBC3-D619-4AC8-BB14-55FFD6DC8CF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7620</xdr:rowOff>
        </xdr:from>
        <xdr:to>
          <xdr:col>32</xdr:col>
          <xdr:colOff>0</xdr:colOff>
          <xdr:row>13</xdr:row>
          <xdr:rowOff>167640</xdr:rowOff>
        </xdr:to>
        <xdr:sp macro="" textlink="">
          <xdr:nvSpPr>
            <xdr:cNvPr id="1185" name="Drop Down 161" hidden="1">
              <a:extLst>
                <a:ext uri="{63B3BB69-23CF-44E3-9099-C40C66FF867C}">
                  <a14:compatExt spid="_x0000_s1185"/>
                </a:ext>
                <a:ext uri="{FF2B5EF4-FFF2-40B4-BE49-F238E27FC236}">
                  <a16:creationId xmlns:a16="http://schemas.microsoft.com/office/drawing/2014/main" id="{82CAD2B7-6EFA-48DF-B130-36A2C98113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7620</xdr:rowOff>
        </xdr:from>
        <xdr:to>
          <xdr:col>32</xdr:col>
          <xdr:colOff>0</xdr:colOff>
          <xdr:row>12</xdr:row>
          <xdr:rowOff>167640</xdr:rowOff>
        </xdr:to>
        <xdr:sp macro="" textlink="">
          <xdr:nvSpPr>
            <xdr:cNvPr id="1186" name="Drop Down 162" hidden="1">
              <a:extLst>
                <a:ext uri="{63B3BB69-23CF-44E3-9099-C40C66FF867C}">
                  <a14:compatExt spid="_x0000_s1186"/>
                </a:ext>
                <a:ext uri="{FF2B5EF4-FFF2-40B4-BE49-F238E27FC236}">
                  <a16:creationId xmlns:a16="http://schemas.microsoft.com/office/drawing/2014/main" id="{9B4D6C8A-230A-44D3-9D1E-434BE5D8F9CD}"/>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7620</xdr:rowOff>
        </xdr:from>
        <xdr:to>
          <xdr:col>32</xdr:col>
          <xdr:colOff>0</xdr:colOff>
          <xdr:row>11</xdr:row>
          <xdr:rowOff>167640</xdr:rowOff>
        </xdr:to>
        <xdr:sp macro="" textlink="">
          <xdr:nvSpPr>
            <xdr:cNvPr id="1187" name="Drop Down 163" hidden="1">
              <a:extLst>
                <a:ext uri="{63B3BB69-23CF-44E3-9099-C40C66FF867C}">
                  <a14:compatExt spid="_x0000_s1187"/>
                </a:ext>
                <a:ext uri="{FF2B5EF4-FFF2-40B4-BE49-F238E27FC236}">
                  <a16:creationId xmlns:a16="http://schemas.microsoft.com/office/drawing/2014/main" id="{2231C0ED-E603-4F9E-AB12-A4B34BC1A3EA}"/>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7620</xdr:rowOff>
        </xdr:from>
        <xdr:to>
          <xdr:col>32</xdr:col>
          <xdr:colOff>0</xdr:colOff>
          <xdr:row>10</xdr:row>
          <xdr:rowOff>167640</xdr:rowOff>
        </xdr:to>
        <xdr:sp macro="" textlink="">
          <xdr:nvSpPr>
            <xdr:cNvPr id="1188" name="Drop Down 164" hidden="1">
              <a:extLst>
                <a:ext uri="{63B3BB69-23CF-44E3-9099-C40C66FF867C}">
                  <a14:compatExt spid="_x0000_s1188"/>
                </a:ext>
                <a:ext uri="{FF2B5EF4-FFF2-40B4-BE49-F238E27FC236}">
                  <a16:creationId xmlns:a16="http://schemas.microsoft.com/office/drawing/2014/main" id="{33027351-EF8E-4B29-B363-490C5833DC9F}"/>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7620</xdr:rowOff>
        </xdr:from>
        <xdr:to>
          <xdr:col>32</xdr:col>
          <xdr:colOff>0</xdr:colOff>
          <xdr:row>9</xdr:row>
          <xdr:rowOff>167640</xdr:rowOff>
        </xdr:to>
        <xdr:sp macro="" textlink="">
          <xdr:nvSpPr>
            <xdr:cNvPr id="1189" name="Drop Down 165" hidden="1">
              <a:extLst>
                <a:ext uri="{63B3BB69-23CF-44E3-9099-C40C66FF867C}">
                  <a14:compatExt spid="_x0000_s1189"/>
                </a:ext>
                <a:ext uri="{FF2B5EF4-FFF2-40B4-BE49-F238E27FC236}">
                  <a16:creationId xmlns:a16="http://schemas.microsoft.com/office/drawing/2014/main" id="{407C1137-7EF3-4D6F-89C9-A776A9C648D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7620</xdr:rowOff>
        </xdr:from>
        <xdr:to>
          <xdr:col>32</xdr:col>
          <xdr:colOff>0</xdr:colOff>
          <xdr:row>8</xdr:row>
          <xdr:rowOff>167640</xdr:rowOff>
        </xdr:to>
        <xdr:sp macro="" textlink="">
          <xdr:nvSpPr>
            <xdr:cNvPr id="1190" name="Drop Down 166" hidden="1">
              <a:extLst>
                <a:ext uri="{63B3BB69-23CF-44E3-9099-C40C66FF867C}">
                  <a14:compatExt spid="_x0000_s1190"/>
                </a:ext>
                <a:ext uri="{FF2B5EF4-FFF2-40B4-BE49-F238E27FC236}">
                  <a16:creationId xmlns:a16="http://schemas.microsoft.com/office/drawing/2014/main" id="{671A8150-F152-4EE3-9A46-D0F1B3FBCC3C}"/>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7620</xdr:rowOff>
        </xdr:from>
        <xdr:to>
          <xdr:col>32</xdr:col>
          <xdr:colOff>0</xdr:colOff>
          <xdr:row>7</xdr:row>
          <xdr:rowOff>167640</xdr:rowOff>
        </xdr:to>
        <xdr:sp macro="" textlink="">
          <xdr:nvSpPr>
            <xdr:cNvPr id="1191" name="Drop Down 167" hidden="1">
              <a:extLst>
                <a:ext uri="{63B3BB69-23CF-44E3-9099-C40C66FF867C}">
                  <a14:compatExt spid="_x0000_s1191"/>
                </a:ext>
                <a:ext uri="{FF2B5EF4-FFF2-40B4-BE49-F238E27FC236}">
                  <a16:creationId xmlns:a16="http://schemas.microsoft.com/office/drawing/2014/main" id="{1A45D537-2484-4AE7-BC3B-2A3EE27CF9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7620</xdr:rowOff>
        </xdr:from>
        <xdr:to>
          <xdr:col>32</xdr:col>
          <xdr:colOff>0</xdr:colOff>
          <xdr:row>6</xdr:row>
          <xdr:rowOff>167640</xdr:rowOff>
        </xdr:to>
        <xdr:sp macro="" textlink="">
          <xdr:nvSpPr>
            <xdr:cNvPr id="1192" name="Drop Down 168" hidden="1">
              <a:extLst>
                <a:ext uri="{63B3BB69-23CF-44E3-9099-C40C66FF867C}">
                  <a14:compatExt spid="_x0000_s1192"/>
                </a:ext>
                <a:ext uri="{FF2B5EF4-FFF2-40B4-BE49-F238E27FC236}">
                  <a16:creationId xmlns:a16="http://schemas.microsoft.com/office/drawing/2014/main" id="{0B77AA03-D90F-4D35-A7EF-0B026B316DB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7620</xdr:rowOff>
        </xdr:from>
        <xdr:to>
          <xdr:col>32</xdr:col>
          <xdr:colOff>0</xdr:colOff>
          <xdr:row>5</xdr:row>
          <xdr:rowOff>167640</xdr:rowOff>
        </xdr:to>
        <xdr:sp macro="" textlink="">
          <xdr:nvSpPr>
            <xdr:cNvPr id="1193" name="Drop Down 169" hidden="1">
              <a:extLst>
                <a:ext uri="{63B3BB69-23CF-44E3-9099-C40C66FF867C}">
                  <a14:compatExt spid="_x0000_s1193"/>
                </a:ext>
                <a:ext uri="{FF2B5EF4-FFF2-40B4-BE49-F238E27FC236}">
                  <a16:creationId xmlns:a16="http://schemas.microsoft.com/office/drawing/2014/main" id="{D0B7A6C6-70B6-4D5A-B3C1-265E3D9B85A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7620</xdr:rowOff>
        </xdr:from>
        <xdr:to>
          <xdr:col>32</xdr:col>
          <xdr:colOff>0</xdr:colOff>
          <xdr:row>4</xdr:row>
          <xdr:rowOff>167640</xdr:rowOff>
        </xdr:to>
        <xdr:sp macro="" textlink="">
          <xdr:nvSpPr>
            <xdr:cNvPr id="1194" name="Drop Down 170" hidden="1">
              <a:extLst>
                <a:ext uri="{63B3BB69-23CF-44E3-9099-C40C66FF867C}">
                  <a14:compatExt spid="_x0000_s1194"/>
                </a:ext>
                <a:ext uri="{FF2B5EF4-FFF2-40B4-BE49-F238E27FC236}">
                  <a16:creationId xmlns:a16="http://schemas.microsoft.com/office/drawing/2014/main" id="{E173DFF8-B994-4456-8B0F-EDE43F7DB8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7620</xdr:rowOff>
        </xdr:from>
        <xdr:to>
          <xdr:col>32</xdr:col>
          <xdr:colOff>0</xdr:colOff>
          <xdr:row>3</xdr:row>
          <xdr:rowOff>167640</xdr:rowOff>
        </xdr:to>
        <xdr:sp macro="" textlink="">
          <xdr:nvSpPr>
            <xdr:cNvPr id="1195" name="Drop Down 171" hidden="1">
              <a:extLst>
                <a:ext uri="{63B3BB69-23CF-44E3-9099-C40C66FF867C}">
                  <a14:compatExt spid="_x0000_s1195"/>
                </a:ext>
                <a:ext uri="{FF2B5EF4-FFF2-40B4-BE49-F238E27FC236}">
                  <a16:creationId xmlns:a16="http://schemas.microsoft.com/office/drawing/2014/main" id="{3DC3487B-F5AF-41E7-B35A-3F38BFD364D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7620</xdr:rowOff>
        </xdr:from>
        <xdr:to>
          <xdr:col>32</xdr:col>
          <xdr:colOff>0</xdr:colOff>
          <xdr:row>2</xdr:row>
          <xdr:rowOff>167640</xdr:rowOff>
        </xdr:to>
        <xdr:sp macro="" textlink="">
          <xdr:nvSpPr>
            <xdr:cNvPr id="1196" name="Drop Down 172" hidden="1">
              <a:extLst>
                <a:ext uri="{63B3BB69-23CF-44E3-9099-C40C66FF867C}">
                  <a14:compatExt spid="_x0000_s1196"/>
                </a:ext>
                <a:ext uri="{FF2B5EF4-FFF2-40B4-BE49-F238E27FC236}">
                  <a16:creationId xmlns:a16="http://schemas.microsoft.com/office/drawing/2014/main" id="{6E9166FC-01E7-48DF-A638-8435E58548A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7620</xdr:rowOff>
        </xdr:from>
        <xdr:to>
          <xdr:col>33</xdr:col>
          <xdr:colOff>0</xdr:colOff>
          <xdr:row>15</xdr:row>
          <xdr:rowOff>167640</xdr:rowOff>
        </xdr:to>
        <xdr:sp macro="" textlink="">
          <xdr:nvSpPr>
            <xdr:cNvPr id="1197" name="Drop Down 173" hidden="1">
              <a:extLst>
                <a:ext uri="{63B3BB69-23CF-44E3-9099-C40C66FF867C}">
                  <a14:compatExt spid="_x0000_s1197"/>
                </a:ext>
                <a:ext uri="{FF2B5EF4-FFF2-40B4-BE49-F238E27FC236}">
                  <a16:creationId xmlns:a16="http://schemas.microsoft.com/office/drawing/2014/main" id="{7A690BFE-1214-415D-9F32-82038B8DEAF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7620</xdr:rowOff>
        </xdr:from>
        <xdr:to>
          <xdr:col>33</xdr:col>
          <xdr:colOff>0</xdr:colOff>
          <xdr:row>14</xdr:row>
          <xdr:rowOff>167640</xdr:rowOff>
        </xdr:to>
        <xdr:sp macro="" textlink="">
          <xdr:nvSpPr>
            <xdr:cNvPr id="1198" name="Drop Down 174" hidden="1">
              <a:extLst>
                <a:ext uri="{63B3BB69-23CF-44E3-9099-C40C66FF867C}">
                  <a14:compatExt spid="_x0000_s1198"/>
                </a:ext>
                <a:ext uri="{FF2B5EF4-FFF2-40B4-BE49-F238E27FC236}">
                  <a16:creationId xmlns:a16="http://schemas.microsoft.com/office/drawing/2014/main" id="{B9582748-6856-4C60-868D-E2563942E3CA}"/>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7620</xdr:rowOff>
        </xdr:from>
        <xdr:to>
          <xdr:col>33</xdr:col>
          <xdr:colOff>0</xdr:colOff>
          <xdr:row>13</xdr:row>
          <xdr:rowOff>167640</xdr:rowOff>
        </xdr:to>
        <xdr:sp macro="" textlink="">
          <xdr:nvSpPr>
            <xdr:cNvPr id="1199" name="Drop Down 175" hidden="1">
              <a:extLst>
                <a:ext uri="{63B3BB69-23CF-44E3-9099-C40C66FF867C}">
                  <a14:compatExt spid="_x0000_s1199"/>
                </a:ext>
                <a:ext uri="{FF2B5EF4-FFF2-40B4-BE49-F238E27FC236}">
                  <a16:creationId xmlns:a16="http://schemas.microsoft.com/office/drawing/2014/main" id="{9A19FC18-6930-4AF9-B3D6-3D8CD2E71A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7620</xdr:rowOff>
        </xdr:from>
        <xdr:to>
          <xdr:col>33</xdr:col>
          <xdr:colOff>0</xdr:colOff>
          <xdr:row>12</xdr:row>
          <xdr:rowOff>167640</xdr:rowOff>
        </xdr:to>
        <xdr:sp macro="" textlink="">
          <xdr:nvSpPr>
            <xdr:cNvPr id="1200" name="Drop Down 176" hidden="1">
              <a:extLst>
                <a:ext uri="{63B3BB69-23CF-44E3-9099-C40C66FF867C}">
                  <a14:compatExt spid="_x0000_s1200"/>
                </a:ext>
                <a:ext uri="{FF2B5EF4-FFF2-40B4-BE49-F238E27FC236}">
                  <a16:creationId xmlns:a16="http://schemas.microsoft.com/office/drawing/2014/main" id="{681F2C8F-120E-4C0B-9A16-A0C0DB888E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7620</xdr:rowOff>
        </xdr:from>
        <xdr:to>
          <xdr:col>33</xdr:col>
          <xdr:colOff>0</xdr:colOff>
          <xdr:row>11</xdr:row>
          <xdr:rowOff>167640</xdr:rowOff>
        </xdr:to>
        <xdr:sp macro="" textlink="">
          <xdr:nvSpPr>
            <xdr:cNvPr id="1201" name="Drop Down 177" hidden="1">
              <a:extLst>
                <a:ext uri="{63B3BB69-23CF-44E3-9099-C40C66FF867C}">
                  <a14:compatExt spid="_x0000_s1201"/>
                </a:ext>
                <a:ext uri="{FF2B5EF4-FFF2-40B4-BE49-F238E27FC236}">
                  <a16:creationId xmlns:a16="http://schemas.microsoft.com/office/drawing/2014/main" id="{5CE7B8FB-E032-42FF-B3B4-4B3C3A5EB7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7620</xdr:rowOff>
        </xdr:from>
        <xdr:to>
          <xdr:col>33</xdr:col>
          <xdr:colOff>0</xdr:colOff>
          <xdr:row>10</xdr:row>
          <xdr:rowOff>167640</xdr:rowOff>
        </xdr:to>
        <xdr:sp macro="" textlink="">
          <xdr:nvSpPr>
            <xdr:cNvPr id="1202" name="Drop Down 178" hidden="1">
              <a:extLst>
                <a:ext uri="{63B3BB69-23CF-44E3-9099-C40C66FF867C}">
                  <a14:compatExt spid="_x0000_s1202"/>
                </a:ext>
                <a:ext uri="{FF2B5EF4-FFF2-40B4-BE49-F238E27FC236}">
                  <a16:creationId xmlns:a16="http://schemas.microsoft.com/office/drawing/2014/main" id="{6915EC24-2C60-4B73-A854-40CDE308EFA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7620</xdr:rowOff>
        </xdr:from>
        <xdr:to>
          <xdr:col>33</xdr:col>
          <xdr:colOff>0</xdr:colOff>
          <xdr:row>9</xdr:row>
          <xdr:rowOff>167640</xdr:rowOff>
        </xdr:to>
        <xdr:sp macro="" textlink="">
          <xdr:nvSpPr>
            <xdr:cNvPr id="1203" name="Drop Down 179" hidden="1">
              <a:extLst>
                <a:ext uri="{63B3BB69-23CF-44E3-9099-C40C66FF867C}">
                  <a14:compatExt spid="_x0000_s1203"/>
                </a:ext>
                <a:ext uri="{FF2B5EF4-FFF2-40B4-BE49-F238E27FC236}">
                  <a16:creationId xmlns:a16="http://schemas.microsoft.com/office/drawing/2014/main" id="{FC3010F2-72B1-46ED-A263-7BDBDC35125D}"/>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7620</xdr:rowOff>
        </xdr:from>
        <xdr:to>
          <xdr:col>33</xdr:col>
          <xdr:colOff>0</xdr:colOff>
          <xdr:row>8</xdr:row>
          <xdr:rowOff>167640</xdr:rowOff>
        </xdr:to>
        <xdr:sp macro="" textlink="">
          <xdr:nvSpPr>
            <xdr:cNvPr id="1204" name="Drop Down 180" hidden="1">
              <a:extLst>
                <a:ext uri="{63B3BB69-23CF-44E3-9099-C40C66FF867C}">
                  <a14:compatExt spid="_x0000_s1204"/>
                </a:ext>
                <a:ext uri="{FF2B5EF4-FFF2-40B4-BE49-F238E27FC236}">
                  <a16:creationId xmlns:a16="http://schemas.microsoft.com/office/drawing/2014/main" id="{6273A7B0-7EC0-406D-9119-9228B5B0BA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7620</xdr:rowOff>
        </xdr:from>
        <xdr:to>
          <xdr:col>33</xdr:col>
          <xdr:colOff>0</xdr:colOff>
          <xdr:row>2</xdr:row>
          <xdr:rowOff>167640</xdr:rowOff>
        </xdr:to>
        <xdr:sp macro="" textlink="">
          <xdr:nvSpPr>
            <xdr:cNvPr id="1205" name="Drop Down 181" hidden="1">
              <a:extLst>
                <a:ext uri="{63B3BB69-23CF-44E3-9099-C40C66FF867C}">
                  <a14:compatExt spid="_x0000_s1205"/>
                </a:ext>
                <a:ext uri="{FF2B5EF4-FFF2-40B4-BE49-F238E27FC236}">
                  <a16:creationId xmlns:a16="http://schemas.microsoft.com/office/drawing/2014/main" id="{83E16134-479A-432A-B53F-C087574872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7620</xdr:rowOff>
        </xdr:from>
        <xdr:to>
          <xdr:col>33</xdr:col>
          <xdr:colOff>0</xdr:colOff>
          <xdr:row>3</xdr:row>
          <xdr:rowOff>167640</xdr:rowOff>
        </xdr:to>
        <xdr:sp macro="" textlink="">
          <xdr:nvSpPr>
            <xdr:cNvPr id="1206" name="Drop Down 182" hidden="1">
              <a:extLst>
                <a:ext uri="{63B3BB69-23CF-44E3-9099-C40C66FF867C}">
                  <a14:compatExt spid="_x0000_s1206"/>
                </a:ext>
                <a:ext uri="{FF2B5EF4-FFF2-40B4-BE49-F238E27FC236}">
                  <a16:creationId xmlns:a16="http://schemas.microsoft.com/office/drawing/2014/main" id="{6E8084B3-C923-4C95-A533-EA12D28D09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7620</xdr:rowOff>
        </xdr:from>
        <xdr:to>
          <xdr:col>33</xdr:col>
          <xdr:colOff>0</xdr:colOff>
          <xdr:row>4</xdr:row>
          <xdr:rowOff>167640</xdr:rowOff>
        </xdr:to>
        <xdr:sp macro="" textlink="">
          <xdr:nvSpPr>
            <xdr:cNvPr id="1207" name="Drop Down 183" hidden="1">
              <a:extLst>
                <a:ext uri="{63B3BB69-23CF-44E3-9099-C40C66FF867C}">
                  <a14:compatExt spid="_x0000_s1207"/>
                </a:ext>
                <a:ext uri="{FF2B5EF4-FFF2-40B4-BE49-F238E27FC236}">
                  <a16:creationId xmlns:a16="http://schemas.microsoft.com/office/drawing/2014/main" id="{77D0BA68-E3BC-45C9-B5DE-56B4E06CD03D}"/>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7620</xdr:rowOff>
        </xdr:from>
        <xdr:to>
          <xdr:col>33</xdr:col>
          <xdr:colOff>0</xdr:colOff>
          <xdr:row>5</xdr:row>
          <xdr:rowOff>167640</xdr:rowOff>
        </xdr:to>
        <xdr:sp macro="" textlink="">
          <xdr:nvSpPr>
            <xdr:cNvPr id="1208" name="Drop Down 184" hidden="1">
              <a:extLst>
                <a:ext uri="{63B3BB69-23CF-44E3-9099-C40C66FF867C}">
                  <a14:compatExt spid="_x0000_s1208"/>
                </a:ext>
                <a:ext uri="{FF2B5EF4-FFF2-40B4-BE49-F238E27FC236}">
                  <a16:creationId xmlns:a16="http://schemas.microsoft.com/office/drawing/2014/main" id="{3A0A2687-1C7C-4E52-94CE-3797ACB110AF}"/>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7620</xdr:rowOff>
        </xdr:from>
        <xdr:to>
          <xdr:col>33</xdr:col>
          <xdr:colOff>0</xdr:colOff>
          <xdr:row>6</xdr:row>
          <xdr:rowOff>167640</xdr:rowOff>
        </xdr:to>
        <xdr:sp macro="" textlink="">
          <xdr:nvSpPr>
            <xdr:cNvPr id="1209" name="Drop Down 185" hidden="1">
              <a:extLst>
                <a:ext uri="{63B3BB69-23CF-44E3-9099-C40C66FF867C}">
                  <a14:compatExt spid="_x0000_s1209"/>
                </a:ext>
                <a:ext uri="{FF2B5EF4-FFF2-40B4-BE49-F238E27FC236}">
                  <a16:creationId xmlns:a16="http://schemas.microsoft.com/office/drawing/2014/main" id="{37FF30AB-A1DE-4E5E-8EC2-C240EB46AAAA}"/>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7620</xdr:rowOff>
        </xdr:from>
        <xdr:to>
          <xdr:col>33</xdr:col>
          <xdr:colOff>0</xdr:colOff>
          <xdr:row>7</xdr:row>
          <xdr:rowOff>167640</xdr:rowOff>
        </xdr:to>
        <xdr:sp macro="" textlink="">
          <xdr:nvSpPr>
            <xdr:cNvPr id="1210" name="Drop Down 186" hidden="1">
              <a:extLst>
                <a:ext uri="{63B3BB69-23CF-44E3-9099-C40C66FF867C}">
                  <a14:compatExt spid="_x0000_s1210"/>
                </a:ext>
                <a:ext uri="{FF2B5EF4-FFF2-40B4-BE49-F238E27FC236}">
                  <a16:creationId xmlns:a16="http://schemas.microsoft.com/office/drawing/2014/main" id="{5FDA275E-CC2F-4F84-8A20-B86C5A23FF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AA19" sqref="AA19"/>
    </sheetView>
  </sheetViews>
  <sheetFormatPr baseColWidth="10" defaultColWidth="0" defaultRowHeight="0" customHeight="1" zeroHeight="1" x14ac:dyDescent="0.25"/>
  <cols>
    <col min="1" max="1" width="1.88671875" style="30" customWidth="1"/>
    <col min="2" max="2" width="3.109375" style="30" customWidth="1"/>
    <col min="3" max="3" width="19.33203125" style="30" customWidth="1"/>
    <col min="4" max="4" width="21.33203125" style="50" customWidth="1"/>
    <col min="5" max="8" width="3" style="30" customWidth="1"/>
    <col min="9" max="9" width="30.88671875" style="30" customWidth="1"/>
    <col min="10" max="10" width="23" style="30" customWidth="1"/>
    <col min="11" max="11" width="1.88671875" style="30" customWidth="1"/>
    <col min="12" max="13" width="2.44140625" style="30" customWidth="1"/>
    <col min="14" max="17" width="2.109375" style="51" customWidth="1"/>
    <col min="18" max="21" width="3.33203125" style="30" customWidth="1"/>
    <col min="22" max="22" width="2.44140625" style="30" customWidth="1"/>
    <col min="23" max="23" width="3.33203125" style="30" customWidth="1"/>
    <col min="24" max="24" width="4" style="30" customWidth="1"/>
    <col min="25" max="25" width="6.5546875" style="30" customWidth="1"/>
    <col min="26" max="27" width="4.109375" style="30" customWidth="1"/>
    <col min="28" max="34" width="15.6640625" style="163" customWidth="1"/>
    <col min="35" max="35" width="2" style="61" customWidth="1"/>
    <col min="36" max="36" width="6.6640625" style="273" hidden="1" customWidth="1"/>
    <col min="37" max="41" width="6.6640625" style="272" hidden="1" customWidth="1"/>
    <col min="42" max="42" width="10.6640625" style="269" hidden="1" customWidth="1"/>
    <col min="43" max="43" width="14" style="30" hidden="1" customWidth="1"/>
    <col min="44" max="44" width="12.109375" style="30" hidden="1" customWidth="1"/>
    <col min="45" max="45" width="13.88671875" style="30" hidden="1" customWidth="1"/>
    <col min="46" max="46" width="12.6640625" style="30" hidden="1" customWidth="1"/>
    <col min="47" max="47" width="18.33203125" style="30" hidden="1" customWidth="1"/>
    <col min="48" max="48" width="17" style="30" hidden="1" customWidth="1"/>
    <col min="49" max="49" width="10.6640625" style="46" hidden="1" customWidth="1"/>
    <col min="50" max="50" width="14.88671875" style="35" hidden="1" customWidth="1"/>
    <col min="51" max="54" width="3.6640625" style="40" hidden="1" customWidth="1"/>
    <col min="55" max="55" width="29.88671875" style="42" hidden="1" customWidth="1"/>
    <col min="56" max="56" width="10.6640625" style="39" hidden="1" customWidth="1"/>
    <col min="57" max="57" width="13.88671875" style="45" hidden="1" customWidth="1"/>
    <col min="58" max="62" width="6.6640625" style="45" hidden="1" customWidth="1"/>
    <col min="63" max="64" width="10.6640625" style="45" hidden="1" customWidth="1"/>
    <col min="65" max="65" width="10.6640625" style="43" hidden="1" customWidth="1"/>
    <col min="66" max="66" width="10.6640625" style="44" hidden="1" customWidth="1"/>
    <col min="67" max="67" width="10.6640625" style="39" hidden="1" customWidth="1"/>
    <col min="68" max="68" width="11.6640625" style="39" hidden="1" customWidth="1"/>
    <col min="69" max="69" width="10.6640625" style="39" hidden="1" customWidth="1"/>
    <col min="70" max="70" width="10.6640625" style="45" hidden="1" customWidth="1"/>
    <col min="71" max="71" width="10.6640625" style="47" hidden="1" customWidth="1"/>
    <col min="72" max="72" width="14.5546875" style="45" hidden="1" customWidth="1"/>
    <col min="73" max="73" width="15.88671875" style="143" hidden="1" customWidth="1"/>
    <col min="74" max="76" width="10.6640625" style="45" hidden="1" customWidth="1"/>
    <col min="77" max="77" width="10.6640625" style="47" hidden="1" customWidth="1"/>
    <col min="78" max="78" width="13.6640625" style="30" hidden="1" customWidth="1"/>
    <col min="79" max="83" width="13.6640625" style="36" hidden="1" customWidth="1"/>
    <col min="84" max="84" width="13.6640625" style="30" hidden="1" customWidth="1"/>
    <col min="85" max="88" width="13.6640625" style="36" hidden="1" customWidth="1"/>
    <col min="89" max="91" width="13.6640625" style="30" hidden="1" customWidth="1"/>
    <col min="92" max="92" width="13.6640625" style="36" hidden="1" customWidth="1"/>
    <col min="93" max="94" width="13.6640625" style="30" hidden="1" customWidth="1"/>
    <col min="95" max="99" width="13.6640625" style="38" hidden="1" customWidth="1"/>
    <col min="100" max="100" width="13.6640625" style="30" hidden="1" customWidth="1"/>
    <col min="101" max="101" width="13.6640625" style="36" hidden="1" customWidth="1"/>
    <col min="102" max="102" width="13.6640625" style="30" hidden="1" customWidth="1"/>
    <col min="103" max="16384" width="10.6640625" style="30" hidden="1"/>
  </cols>
  <sheetData>
    <row r="1" spans="1:188" ht="8.25" customHeight="1" thickBot="1" x14ac:dyDescent="0.3">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3">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Orc Lineman</v>
      </c>
      <c r="BU2" s="141" t="str">
        <f>HLOOKUP(I$21,BZ$2:CW$16,2,FALSE)</f>
        <v>Orc Lineman</v>
      </c>
      <c r="BV2" s="25">
        <f t="shared" ref="BV2:BV14" si="2">IF(BU2=0,"",COUNTIF($D$3:$D$18,BU2))</f>
        <v>1</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3">
      <c r="A3" s="4"/>
      <c r="B3" s="245">
        <v>1</v>
      </c>
      <c r="C3" s="60" t="s">
        <v>769</v>
      </c>
      <c r="D3" s="8" t="str">
        <f t="shared" ref="D3:D18" si="4">IF(AP3&lt;=1,"",VLOOKUP(AP3,BS:BT,2,FALSE))</f>
        <v>Troll</v>
      </c>
      <c r="E3" s="9">
        <f t="shared" ref="E3:E18" si="5">IF(D3&lt;&gt;"",IF(X3="Star",VLOOKUP(D3,$AX:$BD,2,FALSE),VLOOKUP(D3,$AX:$BD,2,FALSE)+N3+IF(AJ3=2,1)+IF(AK3=2,1)+IF(AL3=2,1)+IF(AM3=2,1)+IF(AN3=2,1)+IF(AO3=2,1)),"")</f>
        <v>4</v>
      </c>
      <c r="F3" s="10">
        <f t="shared" ref="F3:F18" si="6">IF(D3&lt;&gt;"",IF(X3="Star",VLOOKUP(D3,$AX:$BD,3,FALSE),VLOOKUP(D3,$AX:$BD,3,FALSE)+O3+IF(AJ3=5,1)+IF(AK3=5,1)+IF(AL3=5,1)+IF(AM3=5,1)+IF(AN3=5,1)+IF(AO3=5,1)),"")</f>
        <v>5</v>
      </c>
      <c r="G3" s="11">
        <f t="shared" ref="G3:G18" si="7">IF(D3&lt;&gt;"",IF(X3="Star",VLOOKUP(D3,$AX:$BD,4,FALSE),VLOOKUP(D3,$AX:$BD,4,FALSE)+P3+IF(AJ3=4,1)+IF(AK3=4,1)+IF(AL3=4,1)+IF(AM3=4,1)+IF(AN3=4,1)+IF(AO3=4,1)),"")</f>
        <v>1</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Loner, Always Hungry, Mighty Blow, Really Stupid, Regeneration, Throw Team-Mate</v>
      </c>
      <c r="J3" s="282" t="str">
        <f>AB3&amp;AC3&amp;AD3&amp;AE3&amp;AF3&amp;AG3&amp;IF(AH3&lt;&gt;"",IF(AB3&amp;AC3&amp;AD3&amp;AE3&amp;AF3&amp;AG3&lt;&gt;"",", ","")&amp;AH3,"")</f>
        <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110000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v>
      </c>
      <c r="AK3" s="283">
        <v>1</v>
      </c>
      <c r="AL3" s="283">
        <v>1</v>
      </c>
      <c r="AM3" s="283">
        <v>1</v>
      </c>
      <c r="AN3" s="283">
        <v>1</v>
      </c>
      <c r="AO3" s="283">
        <v>1</v>
      </c>
      <c r="AP3" s="37">
        <v>7</v>
      </c>
      <c r="AQ3" s="32">
        <f t="shared" ref="AQ3:AQ18" si="19">VLOOKUP(D3,$AX:$BD,2,FALSE)</f>
        <v>4</v>
      </c>
      <c r="AR3" s="32">
        <f t="shared" ref="AR3:AR18" si="20">VLOOKUP(D3,$AX:$BD,3,FALSE)</f>
        <v>5</v>
      </c>
      <c r="AS3" s="32">
        <f t="shared" ref="AS3:AS18" si="21">VLOOKUP(D3,$AX:$BD,4,FALSE)</f>
        <v>1</v>
      </c>
      <c r="AT3" s="32">
        <f t="shared" ref="AT3:AT18" si="22">VLOOKUP(D3,$AX:$BD,5,FALSE)</f>
        <v>9</v>
      </c>
      <c r="AU3" s="217">
        <f t="shared" ref="AU3:AU18" si="23">IF(L3&lt;&gt;"",0,(IF(D3&lt;&gt;"",VLOOKUP(D3,AX:BD,7,FALSE)+(Z3+T33+U33+V33+W33+X33+Y33)*1000,0)))</f>
        <v>110000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 xml:space="preserve">Goblin </v>
      </c>
      <c r="BU3" s="141" t="str">
        <f>HLOOKUP(I$21,BZ$2:CW$16,3,FALSE)</f>
        <v xml:space="preserve">Goblin </v>
      </c>
      <c r="BV3" s="25">
        <f t="shared" si="2"/>
        <v>1</v>
      </c>
      <c r="BW3" s="25">
        <f t="shared" si="3"/>
        <v>4</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3">
      <c r="A4" s="4"/>
      <c r="B4" s="246">
        <v>2</v>
      </c>
      <c r="C4" s="60" t="s">
        <v>761</v>
      </c>
      <c r="D4" s="8" t="str">
        <f t="shared" si="4"/>
        <v>Black Orc</v>
      </c>
      <c r="E4" s="9">
        <f t="shared" si="5"/>
        <v>4</v>
      </c>
      <c r="F4" s="10">
        <f t="shared" si="6"/>
        <v>4</v>
      </c>
      <c r="G4" s="11">
        <f t="shared" si="7"/>
        <v>2</v>
      </c>
      <c r="H4" s="12">
        <f t="shared" si="8"/>
        <v>9</v>
      </c>
      <c r="I4" s="201">
        <f t="shared" si="9"/>
        <v>0</v>
      </c>
      <c r="J4" s="282" t="str">
        <f t="shared" ref="J4:J18" si="24">AB4&amp;AC4&amp;AD4&amp;AE4&amp;AF4&amp;AG4&amp;IF(AH4&lt;&gt;"",", "&amp;AH4,"")</f>
        <v>Block</v>
      </c>
      <c r="K4" s="13" t="str">
        <f t="shared" si="10"/>
        <v/>
      </c>
      <c r="L4" s="116"/>
      <c r="M4" s="116"/>
      <c r="N4" s="117"/>
      <c r="O4" s="118"/>
      <c r="P4" s="119"/>
      <c r="Q4" s="120"/>
      <c r="R4" s="121"/>
      <c r="S4" s="122"/>
      <c r="T4" s="121"/>
      <c r="U4" s="122"/>
      <c r="V4" s="123"/>
      <c r="W4" s="124"/>
      <c r="X4" s="211">
        <f t="shared" si="11"/>
        <v>0</v>
      </c>
      <c r="Y4" s="128">
        <f t="shared" si="12"/>
        <v>80000</v>
      </c>
      <c r="Z4" s="244">
        <v>-20</v>
      </c>
      <c r="AA4" s="266"/>
      <c r="AB4" s="286" t="str">
        <f t="shared" si="13"/>
        <v>Block</v>
      </c>
      <c r="AC4" s="286" t="str">
        <f t="shared" si="14"/>
        <v/>
      </c>
      <c r="AD4" s="286" t="str">
        <f t="shared" si="15"/>
        <v/>
      </c>
      <c r="AE4" s="286" t="str">
        <f t="shared" si="16"/>
        <v/>
      </c>
      <c r="AF4" s="286" t="str">
        <f t="shared" si="17"/>
        <v/>
      </c>
      <c r="AG4" s="286" t="str">
        <f t="shared" si="18"/>
        <v/>
      </c>
      <c r="AH4" s="302"/>
      <c r="AI4" s="231"/>
      <c r="AJ4" s="283">
        <v>6</v>
      </c>
      <c r="AK4" s="283">
        <v>1</v>
      </c>
      <c r="AL4" s="283">
        <v>1</v>
      </c>
      <c r="AM4" s="283">
        <v>1</v>
      </c>
      <c r="AN4" s="283">
        <v>1</v>
      </c>
      <c r="AO4" s="283">
        <v>1</v>
      </c>
      <c r="AP4" s="37">
        <v>5</v>
      </c>
      <c r="AQ4" s="32">
        <f t="shared" si="19"/>
        <v>4</v>
      </c>
      <c r="AR4" s="32">
        <f t="shared" si="20"/>
        <v>4</v>
      </c>
      <c r="AS4" s="32">
        <f t="shared" si="21"/>
        <v>2</v>
      </c>
      <c r="AT4" s="32">
        <f t="shared" si="22"/>
        <v>9</v>
      </c>
      <c r="AU4" s="217">
        <f t="shared" si="23"/>
        <v>80000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Orc Thrower</v>
      </c>
      <c r="BU4" s="141" t="str">
        <f>HLOOKUP(I$21,BZ$2:CW$16,4,FALSE)</f>
        <v>Orc Thrower</v>
      </c>
      <c r="BV4" s="25">
        <f t="shared" si="2"/>
        <v>1</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3">
      <c r="A5" s="4"/>
      <c r="B5" s="245">
        <v>3</v>
      </c>
      <c r="C5" s="60" t="s">
        <v>762</v>
      </c>
      <c r="D5" s="8" t="str">
        <f t="shared" si="4"/>
        <v>Black Orc</v>
      </c>
      <c r="E5" s="9">
        <f t="shared" si="5"/>
        <v>4</v>
      </c>
      <c r="F5" s="10">
        <f t="shared" si="6"/>
        <v>4</v>
      </c>
      <c r="G5" s="11">
        <f t="shared" si="7"/>
        <v>2</v>
      </c>
      <c r="H5" s="12">
        <f t="shared" si="8"/>
        <v>9</v>
      </c>
      <c r="I5" s="201">
        <f t="shared" si="9"/>
        <v>0</v>
      </c>
      <c r="J5" s="282" t="str">
        <f t="shared" si="24"/>
        <v>Block</v>
      </c>
      <c r="K5" s="13" t="str">
        <f t="shared" si="10"/>
        <v/>
      </c>
      <c r="L5" s="116"/>
      <c r="M5" s="116"/>
      <c r="N5" s="117"/>
      <c r="O5" s="118"/>
      <c r="P5" s="119"/>
      <c r="Q5" s="120"/>
      <c r="R5" s="121"/>
      <c r="S5" s="122"/>
      <c r="T5" s="121"/>
      <c r="U5" s="122"/>
      <c r="V5" s="123"/>
      <c r="W5" s="124"/>
      <c r="X5" s="211">
        <f t="shared" si="11"/>
        <v>0</v>
      </c>
      <c r="Y5" s="128">
        <f t="shared" si="12"/>
        <v>80000</v>
      </c>
      <c r="Z5" s="244">
        <v>-20</v>
      </c>
      <c r="AA5" s="266"/>
      <c r="AB5" s="286" t="str">
        <f t="shared" si="13"/>
        <v>Block</v>
      </c>
      <c r="AC5" s="286" t="str">
        <f t="shared" si="14"/>
        <v/>
      </c>
      <c r="AD5" s="286" t="str">
        <f t="shared" si="15"/>
        <v/>
      </c>
      <c r="AE5" s="286" t="str">
        <f t="shared" si="16"/>
        <v/>
      </c>
      <c r="AF5" s="286" t="str">
        <f t="shared" si="17"/>
        <v/>
      </c>
      <c r="AG5" s="286" t="str">
        <f t="shared" si="18"/>
        <v/>
      </c>
      <c r="AH5" s="302"/>
      <c r="AI5" s="231"/>
      <c r="AJ5" s="283">
        <v>6</v>
      </c>
      <c r="AK5" s="283">
        <v>1</v>
      </c>
      <c r="AL5" s="283">
        <v>1</v>
      </c>
      <c r="AM5" s="283">
        <v>1</v>
      </c>
      <c r="AN5" s="283">
        <v>1</v>
      </c>
      <c r="AO5" s="283">
        <v>1</v>
      </c>
      <c r="AP5" s="37">
        <v>5</v>
      </c>
      <c r="AQ5" s="32">
        <f t="shared" si="19"/>
        <v>4</v>
      </c>
      <c r="AR5" s="32">
        <f t="shared" si="20"/>
        <v>4</v>
      </c>
      <c r="AS5" s="32">
        <f t="shared" si="21"/>
        <v>2</v>
      </c>
      <c r="AT5" s="32">
        <f t="shared" si="22"/>
        <v>9</v>
      </c>
      <c r="AU5" s="217">
        <f t="shared" si="23"/>
        <v>80000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Black Orc</v>
      </c>
      <c r="BU5" s="141" t="str">
        <f>HLOOKUP(I$21,BZ$2:CW$16,5,FALSE)</f>
        <v>Black Orc</v>
      </c>
      <c r="BV5" s="25">
        <f t="shared" si="2"/>
        <v>4</v>
      </c>
      <c r="BW5" s="25">
        <f t="shared" si="3"/>
        <v>4</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3">
      <c r="A6" s="4"/>
      <c r="B6" s="246">
        <v>4</v>
      </c>
      <c r="C6" s="60" t="s">
        <v>763</v>
      </c>
      <c r="D6" s="8" t="str">
        <f t="shared" si="4"/>
        <v>Black Orc</v>
      </c>
      <c r="E6" s="9">
        <f t="shared" si="5"/>
        <v>4</v>
      </c>
      <c r="F6" s="10">
        <f t="shared" si="6"/>
        <v>4</v>
      </c>
      <c r="G6" s="11">
        <f t="shared" si="7"/>
        <v>2</v>
      </c>
      <c r="H6" s="12">
        <f t="shared" si="8"/>
        <v>9</v>
      </c>
      <c r="I6" s="201">
        <f t="shared" si="9"/>
        <v>0</v>
      </c>
      <c r="J6" s="282" t="str">
        <f t="shared" si="24"/>
        <v>Guard</v>
      </c>
      <c r="K6" s="13" t="str">
        <f t="shared" si="10"/>
        <v/>
      </c>
      <c r="L6" s="116"/>
      <c r="M6" s="116"/>
      <c r="N6" s="117"/>
      <c r="O6" s="118"/>
      <c r="P6" s="119"/>
      <c r="Q6" s="120"/>
      <c r="R6" s="121"/>
      <c r="S6" s="122"/>
      <c r="T6" s="121"/>
      <c r="U6" s="122"/>
      <c r="V6" s="123"/>
      <c r="W6" s="124"/>
      <c r="X6" s="211">
        <f t="shared" si="11"/>
        <v>0</v>
      </c>
      <c r="Y6" s="128">
        <f t="shared" si="12"/>
        <v>80000</v>
      </c>
      <c r="Z6" s="244">
        <v>-20</v>
      </c>
      <c r="AA6" s="266"/>
      <c r="AB6" s="286" t="str">
        <f t="shared" si="13"/>
        <v>Guard</v>
      </c>
      <c r="AC6" s="286" t="str">
        <f t="shared" si="14"/>
        <v/>
      </c>
      <c r="AD6" s="286" t="str">
        <f t="shared" si="15"/>
        <v/>
      </c>
      <c r="AE6" s="286" t="str">
        <f t="shared" si="16"/>
        <v/>
      </c>
      <c r="AF6" s="286" t="str">
        <f t="shared" si="17"/>
        <v/>
      </c>
      <c r="AG6" s="286" t="str">
        <f t="shared" si="18"/>
        <v/>
      </c>
      <c r="AH6" s="302"/>
      <c r="AI6" s="231"/>
      <c r="AJ6" s="283">
        <v>39</v>
      </c>
      <c r="AK6" s="283">
        <v>1</v>
      </c>
      <c r="AL6" s="283">
        <v>1</v>
      </c>
      <c r="AM6" s="283">
        <v>1</v>
      </c>
      <c r="AN6" s="283">
        <v>1</v>
      </c>
      <c r="AO6" s="283">
        <v>1</v>
      </c>
      <c r="AP6" s="37">
        <v>5</v>
      </c>
      <c r="AQ6" s="32">
        <f t="shared" si="19"/>
        <v>4</v>
      </c>
      <c r="AR6" s="32">
        <f t="shared" si="20"/>
        <v>4</v>
      </c>
      <c r="AS6" s="32">
        <f t="shared" si="21"/>
        <v>2</v>
      </c>
      <c r="AT6" s="32">
        <f t="shared" si="22"/>
        <v>9</v>
      </c>
      <c r="AU6" s="217">
        <f t="shared" si="23"/>
        <v>80000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Orc Blitzer</v>
      </c>
      <c r="BU6" s="141" t="str">
        <f>HLOOKUP(I$21,BZ$2:CW$16,6,FALSE)</f>
        <v>Orc Blitzer</v>
      </c>
      <c r="BV6" s="25">
        <f t="shared" si="2"/>
        <v>4</v>
      </c>
      <c r="BW6" s="25">
        <f t="shared" si="3"/>
        <v>4</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3">
      <c r="A7" s="4"/>
      <c r="B7" s="245">
        <v>5</v>
      </c>
      <c r="C7" s="60" t="s">
        <v>764</v>
      </c>
      <c r="D7" s="8" t="str">
        <f t="shared" si="4"/>
        <v>Black Orc</v>
      </c>
      <c r="E7" s="9">
        <f t="shared" si="5"/>
        <v>4</v>
      </c>
      <c r="F7" s="10">
        <f t="shared" si="6"/>
        <v>4</v>
      </c>
      <c r="G7" s="11">
        <f t="shared" si="7"/>
        <v>2</v>
      </c>
      <c r="H7" s="12">
        <f t="shared" si="8"/>
        <v>9</v>
      </c>
      <c r="I7" s="201">
        <f t="shared" si="9"/>
        <v>0</v>
      </c>
      <c r="J7" s="282" t="str">
        <f t="shared" si="24"/>
        <v/>
      </c>
      <c r="K7" s="13" t="str">
        <f t="shared" si="10"/>
        <v/>
      </c>
      <c r="L7" s="116"/>
      <c r="M7" s="116"/>
      <c r="N7" s="117"/>
      <c r="O7" s="118"/>
      <c r="P7" s="119"/>
      <c r="Q7" s="120"/>
      <c r="R7" s="121"/>
      <c r="S7" s="122"/>
      <c r="T7" s="121"/>
      <c r="U7" s="122"/>
      <c r="V7" s="123"/>
      <c r="W7" s="124"/>
      <c r="X7" s="211">
        <f t="shared" si="11"/>
        <v>0</v>
      </c>
      <c r="Y7" s="128">
        <f t="shared" si="12"/>
        <v>80000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5</v>
      </c>
      <c r="AQ7" s="32">
        <f t="shared" si="19"/>
        <v>4</v>
      </c>
      <c r="AR7" s="32">
        <f t="shared" si="20"/>
        <v>4</v>
      </c>
      <c r="AS7" s="32">
        <f t="shared" si="21"/>
        <v>2</v>
      </c>
      <c r="AT7" s="32">
        <f t="shared" si="22"/>
        <v>9</v>
      </c>
      <c r="AU7" s="217">
        <f t="shared" si="23"/>
        <v>80000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Troll</v>
      </c>
      <c r="BU7" s="141" t="str">
        <f>HLOOKUP(I$21,BZ$2:CW$16,7,FALSE)</f>
        <v>Troll</v>
      </c>
      <c r="BV7" s="25">
        <f t="shared" si="2"/>
        <v>1</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3">
      <c r="A8" s="4"/>
      <c r="B8" s="246">
        <v>6</v>
      </c>
      <c r="C8" s="60" t="s">
        <v>765</v>
      </c>
      <c r="D8" s="8" t="str">
        <f t="shared" si="4"/>
        <v>Orc Blitzer</v>
      </c>
      <c r="E8" s="9">
        <f t="shared" si="5"/>
        <v>6</v>
      </c>
      <c r="F8" s="10">
        <f t="shared" si="6"/>
        <v>3</v>
      </c>
      <c r="G8" s="11">
        <f t="shared" si="7"/>
        <v>3</v>
      </c>
      <c r="H8" s="12">
        <f t="shared" si="8"/>
        <v>9</v>
      </c>
      <c r="I8" s="201" t="str">
        <f t="shared" si="9"/>
        <v>Block</v>
      </c>
      <c r="J8" s="282" t="str">
        <f t="shared" si="24"/>
        <v>Tackle</v>
      </c>
      <c r="K8" s="13" t="str">
        <f t="shared" si="10"/>
        <v/>
      </c>
      <c r="L8" s="116"/>
      <c r="M8" s="116"/>
      <c r="N8" s="117"/>
      <c r="O8" s="118"/>
      <c r="P8" s="119"/>
      <c r="Q8" s="120"/>
      <c r="R8" s="121"/>
      <c r="S8" s="122"/>
      <c r="T8" s="121"/>
      <c r="U8" s="122"/>
      <c r="V8" s="123"/>
      <c r="W8" s="124"/>
      <c r="X8" s="211">
        <f t="shared" si="11"/>
        <v>0</v>
      </c>
      <c r="Y8" s="128">
        <f t="shared" si="12"/>
        <v>80000</v>
      </c>
      <c r="Z8" s="244">
        <v>-20</v>
      </c>
      <c r="AA8" s="266"/>
      <c r="AB8" s="286" t="str">
        <f t="shared" si="13"/>
        <v>Tackle</v>
      </c>
      <c r="AC8" s="286" t="str">
        <f t="shared" si="14"/>
        <v/>
      </c>
      <c r="AD8" s="286" t="str">
        <f t="shared" si="15"/>
        <v/>
      </c>
      <c r="AE8" s="286" t="str">
        <f t="shared" si="16"/>
        <v/>
      </c>
      <c r="AF8" s="286" t="str">
        <f t="shared" si="17"/>
        <v/>
      </c>
      <c r="AG8" s="286" t="str">
        <f t="shared" si="18"/>
        <v/>
      </c>
      <c r="AH8" s="302"/>
      <c r="AI8" s="231"/>
      <c r="AJ8" s="283">
        <v>18</v>
      </c>
      <c r="AK8" s="283">
        <v>1</v>
      </c>
      <c r="AL8" s="283">
        <v>1</v>
      </c>
      <c r="AM8" s="283">
        <v>1</v>
      </c>
      <c r="AN8" s="283">
        <v>1</v>
      </c>
      <c r="AO8" s="283">
        <v>1</v>
      </c>
      <c r="AP8" s="37">
        <v>6</v>
      </c>
      <c r="AQ8" s="32">
        <f t="shared" si="19"/>
        <v>6</v>
      </c>
      <c r="AR8" s="32">
        <f t="shared" si="20"/>
        <v>3</v>
      </c>
      <c r="AS8" s="32">
        <f t="shared" si="21"/>
        <v>3</v>
      </c>
      <c r="AT8" s="32">
        <f t="shared" si="22"/>
        <v>9</v>
      </c>
      <c r="AU8" s="217">
        <f t="shared" si="23"/>
        <v>80000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*Scrappa Sorehead</v>
      </c>
      <c r="BU8" s="141" t="str">
        <f>HLOOKUP(I$21,BZ$2:CW$16,8,FALSE)</f>
        <v>*Scrappa Sorehead</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3">
      <c r="A9" s="4"/>
      <c r="B9" s="245">
        <v>7</v>
      </c>
      <c r="C9" s="60" t="s">
        <v>766</v>
      </c>
      <c r="D9" s="8" t="str">
        <f t="shared" si="4"/>
        <v>Orc Blitzer</v>
      </c>
      <c r="E9" s="9">
        <f t="shared" si="5"/>
        <v>6</v>
      </c>
      <c r="F9" s="10">
        <f t="shared" si="6"/>
        <v>3</v>
      </c>
      <c r="G9" s="11">
        <f t="shared" si="7"/>
        <v>3</v>
      </c>
      <c r="H9" s="12">
        <f t="shared" si="8"/>
        <v>9</v>
      </c>
      <c r="I9" s="201" t="str">
        <f t="shared" si="9"/>
        <v>Block</v>
      </c>
      <c r="J9" s="282" t="str">
        <f t="shared" si="24"/>
        <v>Guard</v>
      </c>
      <c r="K9" s="13" t="str">
        <f t="shared" si="10"/>
        <v/>
      </c>
      <c r="L9" s="116"/>
      <c r="M9" s="116"/>
      <c r="N9" s="117"/>
      <c r="O9" s="118"/>
      <c r="P9" s="119"/>
      <c r="Q9" s="120"/>
      <c r="R9" s="121"/>
      <c r="S9" s="122"/>
      <c r="T9" s="121"/>
      <c r="U9" s="122"/>
      <c r="V9" s="123"/>
      <c r="W9" s="124"/>
      <c r="X9" s="211">
        <f t="shared" si="11"/>
        <v>0</v>
      </c>
      <c r="Y9" s="128">
        <f t="shared" si="12"/>
        <v>80000</v>
      </c>
      <c r="Z9" s="244">
        <v>-20</v>
      </c>
      <c r="AA9" s="266"/>
      <c r="AB9" s="286" t="str">
        <f t="shared" si="13"/>
        <v>Guard</v>
      </c>
      <c r="AC9" s="286" t="str">
        <f t="shared" si="14"/>
        <v/>
      </c>
      <c r="AD9" s="286" t="str">
        <f t="shared" si="15"/>
        <v/>
      </c>
      <c r="AE9" s="286" t="str">
        <f t="shared" si="16"/>
        <v/>
      </c>
      <c r="AF9" s="286" t="str">
        <f t="shared" si="17"/>
        <v/>
      </c>
      <c r="AG9" s="286" t="str">
        <f t="shared" si="18"/>
        <v/>
      </c>
      <c r="AH9" s="302"/>
      <c r="AI9" s="231"/>
      <c r="AJ9" s="283">
        <v>39</v>
      </c>
      <c r="AK9" s="283">
        <v>1</v>
      </c>
      <c r="AL9" s="283">
        <v>1</v>
      </c>
      <c r="AM9" s="283">
        <v>1</v>
      </c>
      <c r="AN9" s="283">
        <v>1</v>
      </c>
      <c r="AO9" s="283">
        <v>1</v>
      </c>
      <c r="AP9" s="37">
        <v>6</v>
      </c>
      <c r="AQ9" s="32">
        <f t="shared" si="19"/>
        <v>6</v>
      </c>
      <c r="AR9" s="32">
        <f t="shared" si="20"/>
        <v>3</v>
      </c>
      <c r="AS9" s="32">
        <f t="shared" si="21"/>
        <v>3</v>
      </c>
      <c r="AT9" s="32">
        <f t="shared" si="22"/>
        <v>9</v>
      </c>
      <c r="AU9" s="217">
        <f t="shared" si="23"/>
        <v>80000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*Bomber Dribblesnot</v>
      </c>
      <c r="BU9" s="141" t="str">
        <f>HLOOKUP(I$21,BZ$2:CW$16,9,FALSE)</f>
        <v>*Bomber Dribblesnot</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3">
      <c r="A10" s="4"/>
      <c r="B10" s="246">
        <v>8</v>
      </c>
      <c r="C10" s="60" t="s">
        <v>767</v>
      </c>
      <c r="D10" s="8" t="str">
        <f t="shared" si="4"/>
        <v>Orc Blitzer</v>
      </c>
      <c r="E10" s="9">
        <f t="shared" si="5"/>
        <v>6</v>
      </c>
      <c r="F10" s="10">
        <f t="shared" si="6"/>
        <v>3</v>
      </c>
      <c r="G10" s="11">
        <f t="shared" si="7"/>
        <v>3</v>
      </c>
      <c r="H10" s="12">
        <f t="shared" si="8"/>
        <v>9</v>
      </c>
      <c r="I10" s="201" t="str">
        <f t="shared" si="9"/>
        <v>Block</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80000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6</v>
      </c>
      <c r="AQ10" s="32">
        <f t="shared" si="19"/>
        <v>6</v>
      </c>
      <c r="AR10" s="32">
        <f t="shared" si="20"/>
        <v>3</v>
      </c>
      <c r="AS10" s="32">
        <f t="shared" si="21"/>
        <v>3</v>
      </c>
      <c r="AT10" s="32">
        <f t="shared" si="22"/>
        <v>9</v>
      </c>
      <c r="AU10" s="217">
        <f t="shared" si="23"/>
        <v>80000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 xml:space="preserve">*Ugroth Bolgrot </v>
      </c>
      <c r="BU10" s="141" t="str">
        <f>HLOOKUP(I$21,BZ$2:CW$16,10,FALSE)</f>
        <v xml:space="preserve">*Ugroth Bolgrot </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3">
      <c r="A11" s="4"/>
      <c r="B11" s="245">
        <v>9</v>
      </c>
      <c r="C11" s="60" t="s">
        <v>768</v>
      </c>
      <c r="D11" s="8" t="str">
        <f t="shared" si="4"/>
        <v>Orc Blitzer</v>
      </c>
      <c r="E11" s="9">
        <f t="shared" si="5"/>
        <v>6</v>
      </c>
      <c r="F11" s="10">
        <f t="shared" si="6"/>
        <v>3</v>
      </c>
      <c r="G11" s="11">
        <f t="shared" si="7"/>
        <v>3</v>
      </c>
      <c r="H11" s="12">
        <f t="shared" si="8"/>
        <v>9</v>
      </c>
      <c r="I11" s="201" t="str">
        <f t="shared" si="9"/>
        <v>Block</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80000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6</v>
      </c>
      <c r="AQ11" s="32">
        <f t="shared" si="19"/>
        <v>6</v>
      </c>
      <c r="AR11" s="32">
        <f t="shared" si="20"/>
        <v>3</v>
      </c>
      <c r="AS11" s="32">
        <f t="shared" si="21"/>
        <v>3</v>
      </c>
      <c r="AT11" s="32">
        <f t="shared" si="22"/>
        <v>9</v>
      </c>
      <c r="AU11" s="217">
        <f t="shared" si="23"/>
        <v>80000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*Varag Ghoul-Chewer</v>
      </c>
      <c r="BU11" s="141" t="str">
        <f>HLOOKUP(I$21,BZ$2:CW$16,11,FALSE)</f>
        <v>*Varag Ghoul-Chewer</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3">
      <c r="A12" s="4"/>
      <c r="B12" s="246">
        <v>10</v>
      </c>
      <c r="C12" s="60" t="s">
        <v>770</v>
      </c>
      <c r="D12" s="8" t="str">
        <f t="shared" si="4"/>
        <v>Orc Thrower</v>
      </c>
      <c r="E12" s="9">
        <f t="shared" si="5"/>
        <v>5</v>
      </c>
      <c r="F12" s="10">
        <f t="shared" si="6"/>
        <v>3</v>
      </c>
      <c r="G12" s="11">
        <f t="shared" si="7"/>
        <v>3</v>
      </c>
      <c r="H12" s="12">
        <f t="shared" si="8"/>
        <v>8</v>
      </c>
      <c r="I12" s="201" t="str">
        <f t="shared" si="9"/>
        <v>Pass,  Sure Hands</v>
      </c>
      <c r="J12" s="282" t="str">
        <f t="shared" si="24"/>
        <v>Block</v>
      </c>
      <c r="K12" s="13" t="str">
        <f t="shared" si="10"/>
        <v/>
      </c>
      <c r="L12" s="116"/>
      <c r="M12" s="116"/>
      <c r="N12" s="117"/>
      <c r="O12" s="118"/>
      <c r="P12" s="119"/>
      <c r="Q12" s="120"/>
      <c r="R12" s="121"/>
      <c r="S12" s="122"/>
      <c r="T12" s="121"/>
      <c r="U12" s="122"/>
      <c r="V12" s="123"/>
      <c r="W12" s="124"/>
      <c r="X12" s="211">
        <f t="shared" si="11"/>
        <v>0</v>
      </c>
      <c r="Y12" s="128">
        <f t="shared" si="12"/>
        <v>70000</v>
      </c>
      <c r="Z12" s="244">
        <v>-20</v>
      </c>
      <c r="AA12" s="266"/>
      <c r="AB12" s="286" t="str">
        <f t="shared" si="13"/>
        <v>Block</v>
      </c>
      <c r="AC12" s="286" t="str">
        <f t="shared" si="14"/>
        <v/>
      </c>
      <c r="AD12" s="286" t="str">
        <f t="shared" si="15"/>
        <v/>
      </c>
      <c r="AE12" s="286" t="str">
        <f t="shared" si="16"/>
        <v/>
      </c>
      <c r="AF12" s="286" t="str">
        <f t="shared" si="17"/>
        <v/>
      </c>
      <c r="AG12" s="286" t="str">
        <f t="shared" si="18"/>
        <v/>
      </c>
      <c r="AH12" s="302"/>
      <c r="AI12" s="231"/>
      <c r="AJ12" s="283">
        <v>6</v>
      </c>
      <c r="AK12" s="283">
        <v>1</v>
      </c>
      <c r="AL12" s="283">
        <v>1</v>
      </c>
      <c r="AM12" s="283">
        <v>1</v>
      </c>
      <c r="AN12" s="283">
        <v>1</v>
      </c>
      <c r="AO12" s="283">
        <v>1</v>
      </c>
      <c r="AP12" s="37">
        <v>4</v>
      </c>
      <c r="AQ12" s="32">
        <f t="shared" si="19"/>
        <v>5</v>
      </c>
      <c r="AR12" s="32">
        <f t="shared" si="20"/>
        <v>3</v>
      </c>
      <c r="AS12" s="32">
        <f t="shared" si="21"/>
        <v>3</v>
      </c>
      <c r="AT12" s="32">
        <f t="shared" si="22"/>
        <v>8</v>
      </c>
      <c r="AU12" s="217">
        <f t="shared" si="23"/>
        <v>70000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 xml:space="preserve">*Ripper  </v>
      </c>
      <c r="BU12" s="141" t="str">
        <f>HLOOKUP(I$21,BZ$2:CW$16,12,FALSE)</f>
        <v xml:space="preserve">*Ripper  </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3">
      <c r="A13" s="4"/>
      <c r="B13" s="245">
        <v>11</v>
      </c>
      <c r="C13" s="60" t="s">
        <v>771</v>
      </c>
      <c r="D13" s="8" t="str">
        <f t="shared" si="4"/>
        <v>Orc Lineman</v>
      </c>
      <c r="E13" s="9">
        <f t="shared" si="5"/>
        <v>5</v>
      </c>
      <c r="F13" s="10">
        <f t="shared" si="6"/>
        <v>3</v>
      </c>
      <c r="G13" s="11">
        <f t="shared" si="7"/>
        <v>3</v>
      </c>
      <c r="H13" s="12">
        <f t="shared" si="8"/>
        <v>9</v>
      </c>
      <c r="I13" s="201">
        <f t="shared" si="9"/>
        <v>0</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50000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5</v>
      </c>
      <c r="AR13" s="32">
        <f t="shared" si="20"/>
        <v>3</v>
      </c>
      <c r="AS13" s="32">
        <f t="shared" si="21"/>
        <v>3</v>
      </c>
      <c r="AT13" s="32">
        <f t="shared" si="22"/>
        <v>9</v>
      </c>
      <c r="AU13" s="217">
        <f t="shared" si="23"/>
        <v>50000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*Morg 'n' Thorg</v>
      </c>
      <c r="BU13" s="141" t="str">
        <f>HLOOKUP(I$21,BZ$2:CW$16,13,FALSE)</f>
        <v>*Morg 'n' Thorg</v>
      </c>
      <c r="BV13" s="25">
        <f t="shared" si="2"/>
        <v>0</v>
      </c>
      <c r="BW13" s="25">
        <f t="shared" si="3"/>
        <v>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3">
      <c r="A14" s="4"/>
      <c r="B14" s="246">
        <v>12</v>
      </c>
      <c r="C14" s="60" t="s">
        <v>768</v>
      </c>
      <c r="D14" s="8" t="str">
        <f t="shared" si="4"/>
        <v xml:space="preserve">Goblin </v>
      </c>
      <c r="E14" s="9">
        <f t="shared" si="5"/>
        <v>6</v>
      </c>
      <c r="F14" s="10">
        <f t="shared" si="6"/>
        <v>2</v>
      </c>
      <c r="G14" s="11">
        <f t="shared" si="7"/>
        <v>3</v>
      </c>
      <c r="H14" s="12">
        <f t="shared" si="8"/>
        <v>7</v>
      </c>
      <c r="I14" s="201" t="str">
        <f t="shared" si="9"/>
        <v>Right Stuff,  Dodge,  Stunty</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40000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3</v>
      </c>
      <c r="AQ14" s="32">
        <f t="shared" si="19"/>
        <v>6</v>
      </c>
      <c r="AR14" s="32">
        <f t="shared" si="20"/>
        <v>2</v>
      </c>
      <c r="AS14" s="32">
        <f t="shared" si="21"/>
        <v>3</v>
      </c>
      <c r="AT14" s="32">
        <f t="shared" si="22"/>
        <v>7</v>
      </c>
      <c r="AU14" s="217">
        <f t="shared" si="23"/>
        <v>40000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f>IF(BT14="","",BS13+1)</f>
        <v>14</v>
      </c>
      <c r="BT14" s="22" t="str">
        <f t="shared" si="1"/>
        <v>Orc journeyman</v>
      </c>
      <c r="BU14" s="141" t="str">
        <f>HLOOKUP(I$21,BZ$2:CW$16,14,FALSE)</f>
        <v>Orc journeyman</v>
      </c>
      <c r="BV14" s="25">
        <f t="shared" si="2"/>
        <v>0</v>
      </c>
      <c r="BW14" s="25">
        <f t="shared" si="3"/>
        <v>11</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3">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3">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3">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3">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3">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910000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5">
      <c r="A20" s="4"/>
      <c r="B20" s="219"/>
      <c r="C20" s="328"/>
      <c r="D20" s="329"/>
      <c r="E20" s="336" t="s">
        <v>529</v>
      </c>
      <c r="F20" s="337"/>
      <c r="G20" s="337"/>
      <c r="H20" s="337"/>
      <c r="I20" s="338" t="s">
        <v>772</v>
      </c>
      <c r="J20" s="339"/>
      <c r="K20" s="340"/>
      <c r="L20" s="314" t="s">
        <v>15</v>
      </c>
      <c r="M20" s="314"/>
      <c r="N20" s="314"/>
      <c r="O20" s="314"/>
      <c r="P20" s="314"/>
      <c r="Q20" s="314"/>
      <c r="R20" s="314"/>
      <c r="S20" s="315"/>
      <c r="T20" s="125">
        <v>3</v>
      </c>
      <c r="U20" s="15" t="s">
        <v>16</v>
      </c>
      <c r="V20" s="313">
        <f>IF(I21&lt;&gt;"",VLOOKUP(I21,BN2:BO25,2,FALSE),0)</f>
        <v>60000</v>
      </c>
      <c r="W20" s="313"/>
      <c r="X20" s="16" t="s">
        <v>79</v>
      </c>
      <c r="Y20" s="129">
        <f>T20*V20</f>
        <v>180000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5">
      <c r="A21" s="4"/>
      <c r="B21" s="219"/>
      <c r="C21" s="328"/>
      <c r="D21" s="329"/>
      <c r="E21" s="320" t="s">
        <v>18</v>
      </c>
      <c r="F21" s="321"/>
      <c r="G21" s="321"/>
      <c r="H21" s="321"/>
      <c r="I21" s="212" t="str">
        <f>VLOOKUP(AQ22,BM2:BN25,2,FALSE)</f>
        <v>Orc</v>
      </c>
      <c r="J21" s="19"/>
      <c r="K21" s="213"/>
      <c r="L21" s="311" t="s">
        <v>17</v>
      </c>
      <c r="M21" s="311"/>
      <c r="N21" s="311"/>
      <c r="O21" s="311"/>
      <c r="P21" s="311"/>
      <c r="Q21" s="311"/>
      <c r="R21" s="311"/>
      <c r="S21" s="312"/>
      <c r="T21" s="126">
        <v>1</v>
      </c>
      <c r="U21" s="17" t="str">
        <f>IF(AP21=TRUE,"","x")</f>
        <v>x</v>
      </c>
      <c r="V21" s="310">
        <f>IF(AP21=TRUE,"free",10000)</f>
        <v>10000</v>
      </c>
      <c r="W21" s="310"/>
      <c r="X21" s="18" t="str">
        <f>IF(AP21=TRUE,""," gp")</f>
        <v xml:space="preserve"> gp</v>
      </c>
      <c r="Y21" s="130">
        <f>IF(AP21=TRUE,"",T21*10000)</f>
        <v>10000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5">
      <c r="A22" s="4"/>
      <c r="B22" s="219"/>
      <c r="C22" s="328"/>
      <c r="D22" s="329"/>
      <c r="E22" s="320" t="s">
        <v>20</v>
      </c>
      <c r="F22" s="321"/>
      <c r="G22" s="321"/>
      <c r="H22" s="321"/>
      <c r="I22" s="333" t="s">
        <v>760</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18</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5">
      <c r="A23" s="4"/>
      <c r="B23" s="219"/>
      <c r="C23" s="328"/>
      <c r="D23" s="329"/>
      <c r="E23" s="320" t="s">
        <v>162</v>
      </c>
      <c r="F23" s="321"/>
      <c r="G23" s="321"/>
      <c r="H23" s="321"/>
      <c r="I23" s="241">
        <f>(Y19+Y25)/1000</f>
        <v>1100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3">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0</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3">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190000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5">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5">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5">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5">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5">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5">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5">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5">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5">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5">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5">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5">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5">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5">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5">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5">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5">
      <c r="T42" s="275">
        <f t="shared" si="27"/>
        <v>20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5">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5">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5">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5">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5">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5">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5">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5">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5">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5">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5">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5">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5">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5">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5">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5">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5">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5">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5">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5">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5">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5">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5">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5">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5">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5">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5">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5">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5">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5">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5">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5">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5">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5">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5">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5">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5">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5">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5">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5">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5">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5">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5">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5">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5">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5">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5">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5">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5">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5">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5">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5">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5">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5">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5">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5">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5">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5">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5">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5">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5">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5">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5">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5">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5">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5">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5">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5">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5">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5">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5">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5">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5">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5">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5">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5">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5">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5">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5">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5">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5">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5">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5">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5">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5">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5">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5">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5">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5">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5">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5">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5">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5">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5">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5">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5">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5">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5">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5">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5">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5">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5">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5">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5">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5">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5">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5">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5">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5">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5">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5">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5">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5">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5">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5">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5">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5">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5">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5">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5">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5">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5">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5">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5">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5">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5">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5">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5">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5">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5">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5">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5">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5">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5">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5">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5">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5">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5">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5">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5">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5">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5">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5">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5">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5">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5">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5">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5">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5">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5">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5">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5">
      <c r="BE194" s="39"/>
      <c r="BF194" s="39"/>
      <c r="BG194" s="39"/>
      <c r="BH194" s="39"/>
      <c r="BI194" s="39"/>
      <c r="BJ194" s="39"/>
      <c r="BK194" s="39"/>
      <c r="BL194" s="39"/>
      <c r="BR194" s="39"/>
      <c r="BS194" s="43"/>
      <c r="BT194" s="39"/>
      <c r="BU194" s="142"/>
      <c r="BV194" s="39"/>
      <c r="BW194" s="39"/>
      <c r="BX194" s="39"/>
      <c r="BY194" s="43"/>
      <c r="GF194" s="39"/>
    </row>
    <row r="195" spans="57:188" ht="9.9" hidden="1" customHeight="1" x14ac:dyDescent="0.25">
      <c r="BE195" s="39"/>
      <c r="BF195" s="39"/>
      <c r="BG195" s="39"/>
      <c r="BH195" s="39"/>
      <c r="BI195" s="39"/>
      <c r="BJ195" s="39"/>
      <c r="BK195" s="39"/>
      <c r="BL195" s="39"/>
      <c r="BR195" s="39"/>
      <c r="BS195" s="43"/>
      <c r="BT195" s="39"/>
      <c r="BU195" s="142"/>
      <c r="BV195" s="39"/>
      <c r="BW195" s="39"/>
      <c r="BX195" s="39"/>
      <c r="BY195" s="43"/>
      <c r="GF195" s="39"/>
    </row>
    <row r="196" spans="57:188" ht="9.9" hidden="1" customHeight="1" x14ac:dyDescent="0.25">
      <c r="BE196" s="39"/>
      <c r="BF196" s="39"/>
      <c r="BG196" s="39"/>
      <c r="BH196" s="39"/>
      <c r="BI196" s="39"/>
      <c r="BJ196" s="39"/>
      <c r="BK196" s="39"/>
      <c r="BL196" s="39"/>
      <c r="BR196" s="39"/>
      <c r="BS196" s="43"/>
      <c r="BT196" s="39"/>
      <c r="BU196" s="142"/>
      <c r="BV196" s="39"/>
      <c r="BW196" s="39"/>
      <c r="BX196" s="39"/>
      <c r="BY196" s="43"/>
      <c r="GF196" s="214"/>
    </row>
    <row r="197" spans="57:188" ht="9.9" hidden="1" customHeight="1" x14ac:dyDescent="0.25">
      <c r="GF197" s="39"/>
    </row>
    <row r="198" spans="57:188" ht="9.9" hidden="1" customHeight="1" x14ac:dyDescent="0.25">
      <c r="GF198" s="39"/>
    </row>
    <row r="199" spans="57:188" ht="9.9" hidden="1" customHeight="1" x14ac:dyDescent="0.25">
      <c r="GF199" s="39"/>
    </row>
    <row r="200" spans="57:188" ht="9.9" hidden="1" customHeight="1" x14ac:dyDescent="0.25">
      <c r="GF200" s="39"/>
    </row>
    <row r="201" spans="57:188" ht="9.9" hidden="1" customHeight="1" x14ac:dyDescent="0.25">
      <c r="GF201" s="39"/>
    </row>
    <row r="202" spans="57:188" ht="9.9" hidden="1" customHeight="1" x14ac:dyDescent="0.25">
      <c r="GF202" s="25"/>
    </row>
    <row r="203" spans="57:188" ht="9.9" hidden="1" customHeight="1" x14ac:dyDescent="0.25">
      <c r="GF203" s="214"/>
    </row>
    <row r="204" spans="57:188" ht="9.9" hidden="1" customHeight="1" x14ac:dyDescent="0.25">
      <c r="GF204" s="39"/>
    </row>
    <row r="205" spans="57:188" ht="9.9" hidden="1" customHeight="1" x14ac:dyDescent="0.25">
      <c r="GF205" s="39"/>
    </row>
    <row r="206" spans="57:188" ht="9.9" hidden="1" customHeight="1" x14ac:dyDescent="0.25">
      <c r="GF206" s="39"/>
    </row>
    <row r="207" spans="57:188" ht="9.9" hidden="1" customHeight="1" x14ac:dyDescent="0.25">
      <c r="GF207" s="39"/>
    </row>
    <row r="208" spans="57:188" ht="9.9" hidden="1" customHeight="1" x14ac:dyDescent="0.25">
      <c r="GF208" s="214"/>
    </row>
    <row r="209" spans="188:188" ht="9.9" hidden="1" customHeight="1" x14ac:dyDescent="0.25">
      <c r="GF209" s="25"/>
    </row>
    <row r="210" spans="188:188" ht="9.9" hidden="1" customHeight="1" x14ac:dyDescent="0.25">
      <c r="GF210" s="25"/>
    </row>
    <row r="211" spans="188:188" ht="9.9" hidden="1" customHeight="1" x14ac:dyDescent="0.25">
      <c r="GF211" s="214"/>
    </row>
    <row r="212" spans="188:188" ht="9.9" hidden="1" customHeight="1" x14ac:dyDescent="0.25">
      <c r="GF212" s="25"/>
    </row>
    <row r="213" spans="188:188" ht="9.9" hidden="1" customHeight="1" x14ac:dyDescent="0.25">
      <c r="GF213" s="25"/>
    </row>
    <row r="214" spans="188:188" ht="9.9" hidden="1" customHeight="1" x14ac:dyDescent="0.25">
      <c r="GF214" s="25"/>
    </row>
    <row r="215" spans="188:188" ht="9.9" hidden="1" customHeight="1" x14ac:dyDescent="0.25">
      <c r="GF215" s="25"/>
    </row>
    <row r="216" spans="188:188" ht="9.9" hidden="1" customHeight="1" x14ac:dyDescent="0.25">
      <c r="GF216" s="25"/>
    </row>
    <row r="217" spans="188:188" ht="9.9" hidden="1" customHeight="1" x14ac:dyDescent="0.25">
      <c r="GF217" s="25"/>
    </row>
    <row r="218" spans="188:188" ht="9.9" hidden="1" customHeight="1" x14ac:dyDescent="0.25">
      <c r="GF218" s="214"/>
    </row>
    <row r="219" spans="188:188" ht="9.9" hidden="1" customHeight="1" x14ac:dyDescent="0.25">
      <c r="GF219" s="25"/>
    </row>
    <row r="220" spans="188:188" ht="9.9" hidden="1" customHeight="1" x14ac:dyDescent="0.25">
      <c r="GF220" s="25"/>
    </row>
    <row r="221" spans="188:188" ht="9.9" hidden="1" customHeight="1" x14ac:dyDescent="0.25">
      <c r="GF221" s="25"/>
    </row>
    <row r="222" spans="188:188" ht="9.9" hidden="1" customHeight="1" x14ac:dyDescent="0.25">
      <c r="GF222" s="25"/>
    </row>
    <row r="223" spans="188:188" ht="9.9" hidden="1" customHeight="1" x14ac:dyDescent="0.25">
      <c r="GF223" s="25"/>
    </row>
    <row r="224" spans="188:188" ht="9.9" hidden="1" customHeight="1" x14ac:dyDescent="0.25">
      <c r="GF224" s="214"/>
    </row>
    <row r="225" spans="188:188" ht="9.9" hidden="1" customHeight="1" x14ac:dyDescent="0.25">
      <c r="GF225" s="39"/>
    </row>
    <row r="226" spans="188:188" ht="9.9" hidden="1" customHeight="1" x14ac:dyDescent="0.25">
      <c r="GF226" s="39"/>
    </row>
    <row r="227" spans="188:188" ht="9.9" hidden="1" customHeight="1" x14ac:dyDescent="0.25">
      <c r="GF227" s="39"/>
    </row>
    <row r="228" spans="188:188" ht="9.9" hidden="1" customHeight="1" x14ac:dyDescent="0.25">
      <c r="GF228" s="39"/>
    </row>
    <row r="229" spans="188:188" ht="9.9" hidden="1" customHeight="1" x14ac:dyDescent="0.25">
      <c r="GF229" s="39"/>
    </row>
    <row r="230" spans="188:188" ht="9.9" hidden="1" customHeight="1" x14ac:dyDescent="0.25">
      <c r="GF230" s="214"/>
    </row>
    <row r="231" spans="188:188" ht="9.9" hidden="1" customHeight="1" x14ac:dyDescent="0.25">
      <c r="GF231" s="214"/>
    </row>
    <row r="232" spans="188:188" ht="9.9" hidden="1" customHeight="1" x14ac:dyDescent="0.25">
      <c r="GF232" s="39"/>
    </row>
    <row r="233" spans="188:188" ht="9.9" hidden="1" customHeight="1" x14ac:dyDescent="0.25">
      <c r="GF233" s="39"/>
    </row>
    <row r="234" spans="188:188" ht="9.9" hidden="1" customHeight="1" x14ac:dyDescent="0.25">
      <c r="GF234" s="214"/>
    </row>
    <row r="235" spans="188:188" ht="9.9" hidden="1" customHeight="1" x14ac:dyDescent="0.25">
      <c r="GF235" s="25"/>
    </row>
    <row r="236" spans="188:188" ht="9.9" hidden="1" customHeight="1" x14ac:dyDescent="0.25">
      <c r="GF236" s="25"/>
    </row>
    <row r="237" spans="188:188" ht="9.9" hidden="1" customHeight="1" x14ac:dyDescent="0.25">
      <c r="GF237" s="25"/>
    </row>
    <row r="238" spans="188:188" ht="9.9" hidden="1" customHeight="1" x14ac:dyDescent="0.25">
      <c r="GF238" s="25"/>
    </row>
    <row r="239" spans="188:188" ht="9.9" hidden="1" customHeight="1" x14ac:dyDescent="0.25">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167640</xdr:colOff>
                <xdr:row>20</xdr:row>
                <xdr:rowOff>30480</xdr:rowOff>
              </from>
              <to>
                <xdr:col>26</xdr:col>
                <xdr:colOff>38100</xdr:colOff>
                <xdr:row>20</xdr:row>
                <xdr:rowOff>190500</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7620</xdr:colOff>
                <xdr:row>20</xdr:row>
                <xdr:rowOff>7620</xdr:rowOff>
              </from>
              <to>
                <xdr:col>8</xdr:col>
                <xdr:colOff>929640</xdr:colOff>
                <xdr:row>20</xdr:row>
                <xdr:rowOff>167640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7620</xdr:colOff>
                <xdr:row>2</xdr:row>
                <xdr:rowOff>7620</xdr:rowOff>
              </from>
              <to>
                <xdr:col>3</xdr:col>
                <xdr:colOff>1127760</xdr:colOff>
                <xdr:row>2</xdr:row>
                <xdr:rowOff>167640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7620</xdr:colOff>
                <xdr:row>3</xdr:row>
                <xdr:rowOff>7620</xdr:rowOff>
              </from>
              <to>
                <xdr:col>3</xdr:col>
                <xdr:colOff>1127760</xdr:colOff>
                <xdr:row>3</xdr:row>
                <xdr:rowOff>167640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7620</xdr:colOff>
                <xdr:row>4</xdr:row>
                <xdr:rowOff>7620</xdr:rowOff>
              </from>
              <to>
                <xdr:col>3</xdr:col>
                <xdr:colOff>1127760</xdr:colOff>
                <xdr:row>4</xdr:row>
                <xdr:rowOff>167640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7620</xdr:colOff>
                <xdr:row>5</xdr:row>
                <xdr:rowOff>7620</xdr:rowOff>
              </from>
              <to>
                <xdr:col>3</xdr:col>
                <xdr:colOff>1127760</xdr:colOff>
                <xdr:row>5</xdr:row>
                <xdr:rowOff>167640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7620</xdr:colOff>
                <xdr:row>6</xdr:row>
                <xdr:rowOff>7620</xdr:rowOff>
              </from>
              <to>
                <xdr:col>3</xdr:col>
                <xdr:colOff>1127760</xdr:colOff>
                <xdr:row>6</xdr:row>
                <xdr:rowOff>167640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7620</xdr:colOff>
                <xdr:row>7</xdr:row>
                <xdr:rowOff>7620</xdr:rowOff>
              </from>
              <to>
                <xdr:col>3</xdr:col>
                <xdr:colOff>1127760</xdr:colOff>
                <xdr:row>7</xdr:row>
                <xdr:rowOff>167640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7620</xdr:colOff>
                <xdr:row>8</xdr:row>
                <xdr:rowOff>7620</xdr:rowOff>
              </from>
              <to>
                <xdr:col>3</xdr:col>
                <xdr:colOff>1127760</xdr:colOff>
                <xdr:row>8</xdr:row>
                <xdr:rowOff>167640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7620</xdr:colOff>
                <xdr:row>9</xdr:row>
                <xdr:rowOff>7620</xdr:rowOff>
              </from>
              <to>
                <xdr:col>3</xdr:col>
                <xdr:colOff>1127760</xdr:colOff>
                <xdr:row>9</xdr:row>
                <xdr:rowOff>167640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7620</xdr:colOff>
                <xdr:row>10</xdr:row>
                <xdr:rowOff>7620</xdr:rowOff>
              </from>
              <to>
                <xdr:col>3</xdr:col>
                <xdr:colOff>1127760</xdr:colOff>
                <xdr:row>10</xdr:row>
                <xdr:rowOff>167640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7620</xdr:colOff>
                <xdr:row>11</xdr:row>
                <xdr:rowOff>7620</xdr:rowOff>
              </from>
              <to>
                <xdr:col>3</xdr:col>
                <xdr:colOff>1127760</xdr:colOff>
                <xdr:row>11</xdr:row>
                <xdr:rowOff>167640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7620</xdr:colOff>
                <xdr:row>12</xdr:row>
                <xdr:rowOff>7620</xdr:rowOff>
              </from>
              <to>
                <xdr:col>3</xdr:col>
                <xdr:colOff>1127760</xdr:colOff>
                <xdr:row>12</xdr:row>
                <xdr:rowOff>167640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7620</xdr:colOff>
                <xdr:row>13</xdr:row>
                <xdr:rowOff>7620</xdr:rowOff>
              </from>
              <to>
                <xdr:col>3</xdr:col>
                <xdr:colOff>1127760</xdr:colOff>
                <xdr:row>13</xdr:row>
                <xdr:rowOff>167640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7620</xdr:colOff>
                <xdr:row>14</xdr:row>
                <xdr:rowOff>7620</xdr:rowOff>
              </from>
              <to>
                <xdr:col>3</xdr:col>
                <xdr:colOff>1127760</xdr:colOff>
                <xdr:row>14</xdr:row>
                <xdr:rowOff>167640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7620</xdr:colOff>
                <xdr:row>15</xdr:row>
                <xdr:rowOff>7620</xdr:rowOff>
              </from>
              <to>
                <xdr:col>3</xdr:col>
                <xdr:colOff>1127760</xdr:colOff>
                <xdr:row>15</xdr:row>
                <xdr:rowOff>167640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7620</xdr:colOff>
                <xdr:row>16</xdr:row>
                <xdr:rowOff>7620</xdr:rowOff>
              </from>
              <to>
                <xdr:col>3</xdr:col>
                <xdr:colOff>1127760</xdr:colOff>
                <xdr:row>16</xdr:row>
                <xdr:rowOff>167640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7620</xdr:colOff>
                <xdr:row>17</xdr:row>
                <xdr:rowOff>7620</xdr:rowOff>
              </from>
              <to>
                <xdr:col>3</xdr:col>
                <xdr:colOff>1127760</xdr:colOff>
                <xdr:row>17</xdr:row>
                <xdr:rowOff>167640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7620</xdr:rowOff>
              </from>
              <to>
                <xdr:col>28</xdr:col>
                <xdr:colOff>0</xdr:colOff>
                <xdr:row>16</xdr:row>
                <xdr:rowOff>167640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7620</xdr:rowOff>
              </from>
              <to>
                <xdr:col>29</xdr:col>
                <xdr:colOff>0</xdr:colOff>
                <xdr:row>16</xdr:row>
                <xdr:rowOff>167640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7620</xdr:rowOff>
              </from>
              <to>
                <xdr:col>30</xdr:col>
                <xdr:colOff>0</xdr:colOff>
                <xdr:row>16</xdr:row>
                <xdr:rowOff>167640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7620</xdr:rowOff>
              </from>
              <to>
                <xdr:col>31</xdr:col>
                <xdr:colOff>0</xdr:colOff>
                <xdr:row>16</xdr:row>
                <xdr:rowOff>167640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7620</xdr:rowOff>
              </from>
              <to>
                <xdr:col>32</xdr:col>
                <xdr:colOff>0</xdr:colOff>
                <xdr:row>16</xdr:row>
                <xdr:rowOff>167640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7620</xdr:rowOff>
              </from>
              <to>
                <xdr:col>33</xdr:col>
                <xdr:colOff>0</xdr:colOff>
                <xdr:row>16</xdr:row>
                <xdr:rowOff>167640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7620</xdr:rowOff>
              </from>
              <to>
                <xdr:col>28</xdr:col>
                <xdr:colOff>0</xdr:colOff>
                <xdr:row>17</xdr:row>
                <xdr:rowOff>167640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7620</xdr:rowOff>
              </from>
              <to>
                <xdr:col>29</xdr:col>
                <xdr:colOff>0</xdr:colOff>
                <xdr:row>17</xdr:row>
                <xdr:rowOff>167640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7620</xdr:rowOff>
              </from>
              <to>
                <xdr:col>30</xdr:col>
                <xdr:colOff>0</xdr:colOff>
                <xdr:row>17</xdr:row>
                <xdr:rowOff>167640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7620</xdr:rowOff>
              </from>
              <to>
                <xdr:col>31</xdr:col>
                <xdr:colOff>0</xdr:colOff>
                <xdr:row>17</xdr:row>
                <xdr:rowOff>167640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7620</xdr:rowOff>
              </from>
              <to>
                <xdr:col>32</xdr:col>
                <xdr:colOff>0</xdr:colOff>
                <xdr:row>17</xdr:row>
                <xdr:rowOff>167640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7620</xdr:rowOff>
              </from>
              <to>
                <xdr:col>33</xdr:col>
                <xdr:colOff>0</xdr:colOff>
                <xdr:row>17</xdr:row>
                <xdr:rowOff>167640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7620</xdr:rowOff>
              </from>
              <to>
                <xdr:col>28</xdr:col>
                <xdr:colOff>0</xdr:colOff>
                <xdr:row>15</xdr:row>
                <xdr:rowOff>167640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7620</xdr:rowOff>
              </from>
              <to>
                <xdr:col>28</xdr:col>
                <xdr:colOff>0</xdr:colOff>
                <xdr:row>14</xdr:row>
                <xdr:rowOff>167640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7620</xdr:rowOff>
              </from>
              <to>
                <xdr:col>28</xdr:col>
                <xdr:colOff>0</xdr:colOff>
                <xdr:row>13</xdr:row>
                <xdr:rowOff>167640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7620</xdr:rowOff>
              </from>
              <to>
                <xdr:col>28</xdr:col>
                <xdr:colOff>0</xdr:colOff>
                <xdr:row>12</xdr:row>
                <xdr:rowOff>167640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7620</xdr:rowOff>
              </from>
              <to>
                <xdr:col>28</xdr:col>
                <xdr:colOff>0</xdr:colOff>
                <xdr:row>11</xdr:row>
                <xdr:rowOff>167640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7620</xdr:rowOff>
              </from>
              <to>
                <xdr:col>28</xdr:col>
                <xdr:colOff>0</xdr:colOff>
                <xdr:row>10</xdr:row>
                <xdr:rowOff>167640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7620</xdr:rowOff>
              </from>
              <to>
                <xdr:col>28</xdr:col>
                <xdr:colOff>0</xdr:colOff>
                <xdr:row>9</xdr:row>
                <xdr:rowOff>167640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7620</xdr:rowOff>
              </from>
              <to>
                <xdr:col>28</xdr:col>
                <xdr:colOff>0</xdr:colOff>
                <xdr:row>8</xdr:row>
                <xdr:rowOff>167640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7620</xdr:rowOff>
              </from>
              <to>
                <xdr:col>28</xdr:col>
                <xdr:colOff>0</xdr:colOff>
                <xdr:row>7</xdr:row>
                <xdr:rowOff>167640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7620</xdr:rowOff>
              </from>
              <to>
                <xdr:col>28</xdr:col>
                <xdr:colOff>0</xdr:colOff>
                <xdr:row>6</xdr:row>
                <xdr:rowOff>167640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7620</xdr:rowOff>
              </from>
              <to>
                <xdr:col>28</xdr:col>
                <xdr:colOff>0</xdr:colOff>
                <xdr:row>5</xdr:row>
                <xdr:rowOff>167640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7620</xdr:rowOff>
              </from>
              <to>
                <xdr:col>28</xdr:col>
                <xdr:colOff>0</xdr:colOff>
                <xdr:row>4</xdr:row>
                <xdr:rowOff>167640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7620</xdr:rowOff>
              </from>
              <to>
                <xdr:col>28</xdr:col>
                <xdr:colOff>0</xdr:colOff>
                <xdr:row>3</xdr:row>
                <xdr:rowOff>167640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7620</xdr:rowOff>
              </from>
              <to>
                <xdr:col>28</xdr:col>
                <xdr:colOff>0</xdr:colOff>
                <xdr:row>2</xdr:row>
                <xdr:rowOff>167640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7620</xdr:rowOff>
              </from>
              <to>
                <xdr:col>29</xdr:col>
                <xdr:colOff>0</xdr:colOff>
                <xdr:row>15</xdr:row>
                <xdr:rowOff>167640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7620</xdr:rowOff>
              </from>
              <to>
                <xdr:col>29</xdr:col>
                <xdr:colOff>0</xdr:colOff>
                <xdr:row>14</xdr:row>
                <xdr:rowOff>167640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7620</xdr:rowOff>
              </from>
              <to>
                <xdr:col>29</xdr:col>
                <xdr:colOff>0</xdr:colOff>
                <xdr:row>13</xdr:row>
                <xdr:rowOff>167640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7620</xdr:rowOff>
              </from>
              <to>
                <xdr:col>29</xdr:col>
                <xdr:colOff>0</xdr:colOff>
                <xdr:row>12</xdr:row>
                <xdr:rowOff>167640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7620</xdr:rowOff>
              </from>
              <to>
                <xdr:col>29</xdr:col>
                <xdr:colOff>0</xdr:colOff>
                <xdr:row>11</xdr:row>
                <xdr:rowOff>167640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7620</xdr:rowOff>
              </from>
              <to>
                <xdr:col>29</xdr:col>
                <xdr:colOff>0</xdr:colOff>
                <xdr:row>10</xdr:row>
                <xdr:rowOff>167640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7620</xdr:rowOff>
              </from>
              <to>
                <xdr:col>29</xdr:col>
                <xdr:colOff>0</xdr:colOff>
                <xdr:row>9</xdr:row>
                <xdr:rowOff>167640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7620</xdr:rowOff>
              </from>
              <to>
                <xdr:col>29</xdr:col>
                <xdr:colOff>0</xdr:colOff>
                <xdr:row>8</xdr:row>
                <xdr:rowOff>167640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7620</xdr:rowOff>
              </from>
              <to>
                <xdr:col>29</xdr:col>
                <xdr:colOff>0</xdr:colOff>
                <xdr:row>7</xdr:row>
                <xdr:rowOff>167640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7620</xdr:rowOff>
              </from>
              <to>
                <xdr:col>29</xdr:col>
                <xdr:colOff>0</xdr:colOff>
                <xdr:row>6</xdr:row>
                <xdr:rowOff>167640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7620</xdr:rowOff>
              </from>
              <to>
                <xdr:col>29</xdr:col>
                <xdr:colOff>0</xdr:colOff>
                <xdr:row>5</xdr:row>
                <xdr:rowOff>167640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7620</xdr:rowOff>
              </from>
              <to>
                <xdr:col>29</xdr:col>
                <xdr:colOff>0</xdr:colOff>
                <xdr:row>4</xdr:row>
                <xdr:rowOff>167640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7620</xdr:rowOff>
              </from>
              <to>
                <xdr:col>29</xdr:col>
                <xdr:colOff>0</xdr:colOff>
                <xdr:row>3</xdr:row>
                <xdr:rowOff>167640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7620</xdr:rowOff>
              </from>
              <to>
                <xdr:col>29</xdr:col>
                <xdr:colOff>0</xdr:colOff>
                <xdr:row>2</xdr:row>
                <xdr:rowOff>167640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7620</xdr:rowOff>
              </from>
              <to>
                <xdr:col>29</xdr:col>
                <xdr:colOff>830580</xdr:colOff>
                <xdr:row>15</xdr:row>
                <xdr:rowOff>167640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7620</xdr:rowOff>
              </from>
              <to>
                <xdr:col>30</xdr:col>
                <xdr:colOff>0</xdr:colOff>
                <xdr:row>14</xdr:row>
                <xdr:rowOff>167640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7620</xdr:rowOff>
              </from>
              <to>
                <xdr:col>30</xdr:col>
                <xdr:colOff>0</xdr:colOff>
                <xdr:row>13</xdr:row>
                <xdr:rowOff>167640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7620</xdr:rowOff>
              </from>
              <to>
                <xdr:col>30</xdr:col>
                <xdr:colOff>0</xdr:colOff>
                <xdr:row>12</xdr:row>
                <xdr:rowOff>167640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7620</xdr:rowOff>
              </from>
              <to>
                <xdr:col>30</xdr:col>
                <xdr:colOff>0</xdr:colOff>
                <xdr:row>11</xdr:row>
                <xdr:rowOff>167640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7620</xdr:rowOff>
              </from>
              <to>
                <xdr:col>30</xdr:col>
                <xdr:colOff>0</xdr:colOff>
                <xdr:row>10</xdr:row>
                <xdr:rowOff>167640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7620</xdr:rowOff>
              </from>
              <to>
                <xdr:col>30</xdr:col>
                <xdr:colOff>0</xdr:colOff>
                <xdr:row>9</xdr:row>
                <xdr:rowOff>167640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7620</xdr:rowOff>
              </from>
              <to>
                <xdr:col>30</xdr:col>
                <xdr:colOff>0</xdr:colOff>
                <xdr:row>8</xdr:row>
                <xdr:rowOff>167640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7620</xdr:rowOff>
              </from>
              <to>
                <xdr:col>30</xdr:col>
                <xdr:colOff>0</xdr:colOff>
                <xdr:row>7</xdr:row>
                <xdr:rowOff>167640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7620</xdr:rowOff>
              </from>
              <to>
                <xdr:col>30</xdr:col>
                <xdr:colOff>0</xdr:colOff>
                <xdr:row>6</xdr:row>
                <xdr:rowOff>167640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7620</xdr:rowOff>
              </from>
              <to>
                <xdr:col>30</xdr:col>
                <xdr:colOff>0</xdr:colOff>
                <xdr:row>5</xdr:row>
                <xdr:rowOff>167640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7620</xdr:rowOff>
              </from>
              <to>
                <xdr:col>30</xdr:col>
                <xdr:colOff>0</xdr:colOff>
                <xdr:row>4</xdr:row>
                <xdr:rowOff>167640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7620</xdr:rowOff>
              </from>
              <to>
                <xdr:col>30</xdr:col>
                <xdr:colOff>0</xdr:colOff>
                <xdr:row>3</xdr:row>
                <xdr:rowOff>167640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7620</xdr:rowOff>
              </from>
              <to>
                <xdr:col>30</xdr:col>
                <xdr:colOff>0</xdr:colOff>
                <xdr:row>2</xdr:row>
                <xdr:rowOff>167640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7620</xdr:rowOff>
              </from>
              <to>
                <xdr:col>31</xdr:col>
                <xdr:colOff>0</xdr:colOff>
                <xdr:row>15</xdr:row>
                <xdr:rowOff>167640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7620</xdr:rowOff>
              </from>
              <to>
                <xdr:col>31</xdr:col>
                <xdr:colOff>0</xdr:colOff>
                <xdr:row>14</xdr:row>
                <xdr:rowOff>167640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7620</xdr:rowOff>
              </from>
              <to>
                <xdr:col>31</xdr:col>
                <xdr:colOff>0</xdr:colOff>
                <xdr:row>13</xdr:row>
                <xdr:rowOff>167640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7620</xdr:rowOff>
              </from>
              <to>
                <xdr:col>31</xdr:col>
                <xdr:colOff>0</xdr:colOff>
                <xdr:row>12</xdr:row>
                <xdr:rowOff>167640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7620</xdr:rowOff>
              </from>
              <to>
                <xdr:col>31</xdr:col>
                <xdr:colOff>0</xdr:colOff>
                <xdr:row>11</xdr:row>
                <xdr:rowOff>167640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7620</xdr:rowOff>
              </from>
              <to>
                <xdr:col>31</xdr:col>
                <xdr:colOff>0</xdr:colOff>
                <xdr:row>10</xdr:row>
                <xdr:rowOff>167640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7620</xdr:rowOff>
              </from>
              <to>
                <xdr:col>31</xdr:col>
                <xdr:colOff>0</xdr:colOff>
                <xdr:row>9</xdr:row>
                <xdr:rowOff>167640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7620</xdr:rowOff>
              </from>
              <to>
                <xdr:col>31</xdr:col>
                <xdr:colOff>0</xdr:colOff>
                <xdr:row>8</xdr:row>
                <xdr:rowOff>167640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7620</xdr:rowOff>
              </from>
              <to>
                <xdr:col>31</xdr:col>
                <xdr:colOff>0</xdr:colOff>
                <xdr:row>7</xdr:row>
                <xdr:rowOff>167640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7620</xdr:rowOff>
              </from>
              <to>
                <xdr:col>31</xdr:col>
                <xdr:colOff>0</xdr:colOff>
                <xdr:row>6</xdr:row>
                <xdr:rowOff>167640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7620</xdr:rowOff>
              </from>
              <to>
                <xdr:col>31</xdr:col>
                <xdr:colOff>0</xdr:colOff>
                <xdr:row>5</xdr:row>
                <xdr:rowOff>167640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7620</xdr:rowOff>
              </from>
              <to>
                <xdr:col>31</xdr:col>
                <xdr:colOff>0</xdr:colOff>
                <xdr:row>4</xdr:row>
                <xdr:rowOff>167640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7620</xdr:rowOff>
              </from>
              <to>
                <xdr:col>31</xdr:col>
                <xdr:colOff>0</xdr:colOff>
                <xdr:row>3</xdr:row>
                <xdr:rowOff>167640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7620</xdr:rowOff>
              </from>
              <to>
                <xdr:col>31</xdr:col>
                <xdr:colOff>0</xdr:colOff>
                <xdr:row>2</xdr:row>
                <xdr:rowOff>167640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7620</xdr:rowOff>
              </from>
              <to>
                <xdr:col>32</xdr:col>
                <xdr:colOff>0</xdr:colOff>
                <xdr:row>15</xdr:row>
                <xdr:rowOff>167640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7620</xdr:rowOff>
              </from>
              <to>
                <xdr:col>32</xdr:col>
                <xdr:colOff>0</xdr:colOff>
                <xdr:row>14</xdr:row>
                <xdr:rowOff>167640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7620</xdr:rowOff>
              </from>
              <to>
                <xdr:col>32</xdr:col>
                <xdr:colOff>0</xdr:colOff>
                <xdr:row>13</xdr:row>
                <xdr:rowOff>167640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7620</xdr:rowOff>
              </from>
              <to>
                <xdr:col>32</xdr:col>
                <xdr:colOff>0</xdr:colOff>
                <xdr:row>12</xdr:row>
                <xdr:rowOff>167640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7620</xdr:rowOff>
              </from>
              <to>
                <xdr:col>32</xdr:col>
                <xdr:colOff>0</xdr:colOff>
                <xdr:row>11</xdr:row>
                <xdr:rowOff>167640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7620</xdr:rowOff>
              </from>
              <to>
                <xdr:col>32</xdr:col>
                <xdr:colOff>0</xdr:colOff>
                <xdr:row>10</xdr:row>
                <xdr:rowOff>167640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7620</xdr:rowOff>
              </from>
              <to>
                <xdr:col>32</xdr:col>
                <xdr:colOff>0</xdr:colOff>
                <xdr:row>9</xdr:row>
                <xdr:rowOff>167640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7620</xdr:rowOff>
              </from>
              <to>
                <xdr:col>32</xdr:col>
                <xdr:colOff>0</xdr:colOff>
                <xdr:row>8</xdr:row>
                <xdr:rowOff>167640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7620</xdr:rowOff>
              </from>
              <to>
                <xdr:col>32</xdr:col>
                <xdr:colOff>0</xdr:colOff>
                <xdr:row>7</xdr:row>
                <xdr:rowOff>167640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7620</xdr:rowOff>
              </from>
              <to>
                <xdr:col>32</xdr:col>
                <xdr:colOff>0</xdr:colOff>
                <xdr:row>6</xdr:row>
                <xdr:rowOff>167640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7620</xdr:rowOff>
              </from>
              <to>
                <xdr:col>32</xdr:col>
                <xdr:colOff>0</xdr:colOff>
                <xdr:row>5</xdr:row>
                <xdr:rowOff>167640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7620</xdr:rowOff>
              </from>
              <to>
                <xdr:col>32</xdr:col>
                <xdr:colOff>0</xdr:colOff>
                <xdr:row>4</xdr:row>
                <xdr:rowOff>167640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7620</xdr:rowOff>
              </from>
              <to>
                <xdr:col>32</xdr:col>
                <xdr:colOff>0</xdr:colOff>
                <xdr:row>3</xdr:row>
                <xdr:rowOff>167640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7620</xdr:rowOff>
              </from>
              <to>
                <xdr:col>32</xdr:col>
                <xdr:colOff>0</xdr:colOff>
                <xdr:row>2</xdr:row>
                <xdr:rowOff>167640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7620</xdr:rowOff>
              </from>
              <to>
                <xdr:col>33</xdr:col>
                <xdr:colOff>0</xdr:colOff>
                <xdr:row>15</xdr:row>
                <xdr:rowOff>167640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7620</xdr:rowOff>
              </from>
              <to>
                <xdr:col>33</xdr:col>
                <xdr:colOff>0</xdr:colOff>
                <xdr:row>14</xdr:row>
                <xdr:rowOff>167640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7620</xdr:rowOff>
              </from>
              <to>
                <xdr:col>33</xdr:col>
                <xdr:colOff>0</xdr:colOff>
                <xdr:row>13</xdr:row>
                <xdr:rowOff>167640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7620</xdr:rowOff>
              </from>
              <to>
                <xdr:col>33</xdr:col>
                <xdr:colOff>0</xdr:colOff>
                <xdr:row>12</xdr:row>
                <xdr:rowOff>167640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7620</xdr:rowOff>
              </from>
              <to>
                <xdr:col>33</xdr:col>
                <xdr:colOff>0</xdr:colOff>
                <xdr:row>11</xdr:row>
                <xdr:rowOff>167640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7620</xdr:rowOff>
              </from>
              <to>
                <xdr:col>33</xdr:col>
                <xdr:colOff>0</xdr:colOff>
                <xdr:row>10</xdr:row>
                <xdr:rowOff>167640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7620</xdr:rowOff>
              </from>
              <to>
                <xdr:col>33</xdr:col>
                <xdr:colOff>0</xdr:colOff>
                <xdr:row>9</xdr:row>
                <xdr:rowOff>167640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7620</xdr:rowOff>
              </from>
              <to>
                <xdr:col>33</xdr:col>
                <xdr:colOff>0</xdr:colOff>
                <xdr:row>8</xdr:row>
                <xdr:rowOff>167640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7620</xdr:rowOff>
              </from>
              <to>
                <xdr:col>33</xdr:col>
                <xdr:colOff>0</xdr:colOff>
                <xdr:row>2</xdr:row>
                <xdr:rowOff>167640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7620</xdr:rowOff>
              </from>
              <to>
                <xdr:col>33</xdr:col>
                <xdr:colOff>0</xdr:colOff>
                <xdr:row>3</xdr:row>
                <xdr:rowOff>167640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7620</xdr:rowOff>
              </from>
              <to>
                <xdr:col>33</xdr:col>
                <xdr:colOff>0</xdr:colOff>
                <xdr:row>4</xdr:row>
                <xdr:rowOff>167640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7620</xdr:rowOff>
              </from>
              <to>
                <xdr:col>33</xdr:col>
                <xdr:colOff>0</xdr:colOff>
                <xdr:row>5</xdr:row>
                <xdr:rowOff>167640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7620</xdr:rowOff>
              </from>
              <to>
                <xdr:col>33</xdr:col>
                <xdr:colOff>0</xdr:colOff>
                <xdr:row>6</xdr:row>
                <xdr:rowOff>167640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7620</xdr:rowOff>
              </from>
              <to>
                <xdr:col>33</xdr:col>
                <xdr:colOff>0</xdr:colOff>
                <xdr:row>7</xdr:row>
                <xdr:rowOff>167640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baseColWidth="10" defaultColWidth="0" defaultRowHeight="0" customHeight="1" zeroHeight="1" x14ac:dyDescent="0.25"/>
  <cols>
    <col min="1" max="1" width="3.6640625" style="108" customWidth="1"/>
    <col min="2" max="3" width="3.6640625" style="61" customWidth="1"/>
    <col min="4" max="4" width="21.6640625" style="94" customWidth="1"/>
    <col min="5" max="5" width="3.6640625" style="61" customWidth="1"/>
    <col min="6" max="6" width="0.88671875" style="61" customWidth="1"/>
    <col min="7" max="7" width="3.6640625" style="61" customWidth="1"/>
    <col min="8" max="8" width="3.6640625" style="175" customWidth="1"/>
    <col min="9" max="9" width="0.88671875" style="176" customWidth="1"/>
    <col min="10" max="10" width="3.6640625" style="177" customWidth="1"/>
    <col min="11" max="11" width="2.6640625" style="162" customWidth="1"/>
    <col min="12" max="12" width="0.88671875" style="163" customWidth="1"/>
    <col min="13" max="14" width="2.6640625" style="162" customWidth="1"/>
    <col min="15" max="15" width="0.88671875" style="162" customWidth="1"/>
    <col min="16" max="17" width="2.6640625" style="162" customWidth="1"/>
    <col min="18" max="18" width="0.88671875" style="163" customWidth="1"/>
    <col min="19" max="19" width="2.6640625" style="162" customWidth="1"/>
    <col min="20" max="20" width="5.33203125" style="61" customWidth="1"/>
    <col min="21" max="21" width="4.33203125" style="61" customWidth="1"/>
    <col min="22" max="22" width="5.33203125" style="61" customWidth="1"/>
    <col min="23" max="23" width="4.109375" style="61" customWidth="1"/>
    <col min="24" max="24" width="87.33203125" style="61" customWidth="1"/>
    <col min="25" max="25" width="1.44140625" style="264" customWidth="1"/>
    <col min="26" max="16384" width="9.109375" style="61" hidden="1"/>
  </cols>
  <sheetData>
    <row r="1" spans="1:30" ht="13.2" x14ac:dyDescent="0.25">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6" x14ac:dyDescent="0.3">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8" thickBot="1" x14ac:dyDescent="0.3">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8" thickBot="1" x14ac:dyDescent="0.3">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3.2" x14ac:dyDescent="0.25">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5">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5">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5">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5">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5">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5">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5">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5">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5">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5">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5">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5">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5">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5">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5">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5">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5">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5">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5">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5">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5">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5">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5">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5">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5">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5">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5">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5">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5">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5">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5">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5">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5">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5">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5">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5">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5">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5">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5">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5">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5">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5">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5">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5">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5">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5">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5">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5">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5">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5">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5">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5">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5">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5">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5">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5">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5">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5">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5">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5">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5">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5">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5">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5">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5">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5">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5">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5">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5">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5">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5">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5">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5">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5">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5">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5">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5">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5">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5">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5">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5">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5">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5">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5">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5">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5">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5">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5">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5">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5">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5">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5">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5">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5">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5">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5">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5">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5">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5">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5">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5">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5">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5">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5">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5">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5">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5">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5">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5">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5">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5">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5">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5">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5">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5">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5">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5">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5">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5">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5">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5">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5">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5">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5">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5">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5">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5">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5">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5">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5">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5">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5">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5">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5">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5">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5">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5">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5">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5">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5">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5">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5">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5">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5">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5">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5">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5">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5">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5">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5">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5">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5">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5">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5">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5">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5">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5">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5">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5">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5">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5">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5">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5">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5">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5">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5">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5">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5">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5">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5">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5">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5">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5">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5">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5">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5">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5">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5">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5">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5">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5">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5">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5">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5">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5">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5">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5">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5">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5">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5">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5">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5">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5">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5">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5">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5">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5">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5">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5">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5">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5">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baseColWidth="10" defaultColWidth="0" defaultRowHeight="13.2" zeroHeight="1" x14ac:dyDescent="0.25"/>
  <cols>
    <col min="1" max="1" width="2.6640625" style="238" customWidth="1"/>
    <col min="2" max="2" width="118.6640625" style="239" customWidth="1"/>
    <col min="3" max="3" width="2.6640625" style="238" customWidth="1"/>
    <col min="4" max="16384" width="9.109375" style="238" hidden="1"/>
  </cols>
  <sheetData>
    <row r="1" spans="1:3" s="80" customFormat="1" x14ac:dyDescent="0.25">
      <c r="B1" s="240" t="s">
        <v>755</v>
      </c>
    </row>
    <row r="2" spans="1:3" s="61" customFormat="1" ht="20.100000000000001" customHeight="1" x14ac:dyDescent="0.25">
      <c r="A2" s="80"/>
      <c r="B2" s="84" t="s">
        <v>533</v>
      </c>
      <c r="C2" s="80"/>
    </row>
    <row r="3" spans="1:3" s="61" customFormat="1" ht="5.0999999999999996" customHeight="1" x14ac:dyDescent="0.25">
      <c r="A3" s="80"/>
      <c r="B3" s="135"/>
      <c r="C3" s="80"/>
    </row>
    <row r="4" spans="1:3" s="61" customFormat="1" ht="12.9" customHeight="1" x14ac:dyDescent="0.25">
      <c r="A4" s="80"/>
      <c r="B4" s="308" t="s">
        <v>756</v>
      </c>
      <c r="C4" s="80"/>
    </row>
    <row r="5" spans="1:3" s="61" customFormat="1" ht="5.0999999999999996" customHeight="1" x14ac:dyDescent="0.25">
      <c r="A5" s="80"/>
      <c r="B5" s="135"/>
      <c r="C5" s="80"/>
    </row>
    <row r="6" spans="1:3" s="61" customFormat="1" ht="12.9" customHeight="1" x14ac:dyDescent="0.25">
      <c r="A6" s="80"/>
      <c r="B6" s="136" t="s">
        <v>132</v>
      </c>
      <c r="C6" s="80"/>
    </row>
    <row r="7" spans="1:3" s="68" customFormat="1" ht="4.2" x14ac:dyDescent="0.15">
      <c r="A7" s="81"/>
      <c r="B7" s="137"/>
      <c r="C7" s="81"/>
    </row>
    <row r="8" spans="1:3" s="61" customFormat="1" ht="26.1" customHeight="1" x14ac:dyDescent="0.25">
      <c r="A8" s="80"/>
      <c r="B8" s="136" t="s">
        <v>751</v>
      </c>
      <c r="C8" s="80"/>
    </row>
    <row r="9" spans="1:3" s="68" customFormat="1" ht="4.2" x14ac:dyDescent="0.15">
      <c r="A9" s="81"/>
      <c r="B9" s="137"/>
      <c r="C9" s="81"/>
    </row>
    <row r="10" spans="1:3" s="61" customFormat="1" ht="26.1" customHeight="1" x14ac:dyDescent="0.25">
      <c r="A10" s="80"/>
      <c r="B10" s="136" t="s">
        <v>718</v>
      </c>
      <c r="C10" s="80"/>
    </row>
    <row r="11" spans="1:3" s="68" customFormat="1" ht="4.2" x14ac:dyDescent="0.15">
      <c r="A11" s="81"/>
      <c r="B11" s="137"/>
      <c r="C11" s="81"/>
    </row>
    <row r="12" spans="1:3" s="61" customFormat="1" ht="12.9" customHeight="1" x14ac:dyDescent="0.25">
      <c r="A12" s="80"/>
      <c r="B12" s="136" t="s">
        <v>122</v>
      </c>
      <c r="C12" s="80"/>
    </row>
    <row r="13" spans="1:3" s="68" customFormat="1" ht="4.2" x14ac:dyDescent="0.15">
      <c r="A13" s="81"/>
      <c r="B13" s="137"/>
      <c r="C13" s="81"/>
    </row>
    <row r="14" spans="1:3" s="61" customFormat="1" ht="12.9" customHeight="1" x14ac:dyDescent="0.25">
      <c r="A14" s="80"/>
      <c r="B14" s="138" t="s">
        <v>752</v>
      </c>
      <c r="C14" s="80"/>
    </row>
    <row r="15" spans="1:3" s="68" customFormat="1" ht="4.2" x14ac:dyDescent="0.15">
      <c r="A15" s="81"/>
      <c r="B15" s="137"/>
      <c r="C15" s="81"/>
    </row>
    <row r="16" spans="1:3" s="61" customFormat="1" ht="26.1" customHeight="1" x14ac:dyDescent="0.25">
      <c r="A16" s="80"/>
      <c r="B16" s="138" t="s">
        <v>126</v>
      </c>
      <c r="C16" s="80"/>
    </row>
    <row r="17" spans="1:3" s="68" customFormat="1" ht="4.2" x14ac:dyDescent="0.15">
      <c r="A17" s="81"/>
      <c r="B17" s="137"/>
      <c r="C17" s="81"/>
    </row>
    <row r="18" spans="1:3" s="61" customFormat="1" ht="26.1" customHeight="1" x14ac:dyDescent="0.25">
      <c r="A18" s="80"/>
      <c r="B18" s="138" t="s">
        <v>753</v>
      </c>
      <c r="C18" s="80"/>
    </row>
    <row r="19" spans="1:3" s="68" customFormat="1" ht="4.2" x14ac:dyDescent="0.15">
      <c r="A19" s="81"/>
      <c r="B19" s="137"/>
      <c r="C19" s="81"/>
    </row>
    <row r="20" spans="1:3" s="61" customFormat="1" ht="12.9" customHeight="1" x14ac:dyDescent="0.25">
      <c r="A20" s="80"/>
      <c r="B20" s="138" t="s">
        <v>524</v>
      </c>
      <c r="C20" s="80"/>
    </row>
    <row r="21" spans="1:3" s="68" customFormat="1" ht="4.2" x14ac:dyDescent="0.15">
      <c r="A21" s="81"/>
      <c r="B21" s="137"/>
      <c r="C21" s="81"/>
    </row>
    <row r="22" spans="1:3" s="61" customFormat="1" ht="39" customHeight="1" x14ac:dyDescent="0.25">
      <c r="A22" s="80"/>
      <c r="B22" s="138" t="s">
        <v>719</v>
      </c>
      <c r="C22" s="80"/>
    </row>
    <row r="23" spans="1:3" s="61" customFormat="1" ht="6.75" customHeight="1" x14ac:dyDescent="0.25">
      <c r="A23" s="80"/>
      <c r="B23" s="138"/>
      <c r="C23" s="80"/>
    </row>
    <row r="24" spans="1:3" s="61" customFormat="1" ht="12.9" customHeight="1" x14ac:dyDescent="0.25">
      <c r="A24" s="80"/>
      <c r="B24" s="138" t="s">
        <v>720</v>
      </c>
      <c r="C24" s="80"/>
    </row>
    <row r="25" spans="1:3" s="61" customFormat="1" ht="5.0999999999999996" customHeight="1" x14ac:dyDescent="0.25">
      <c r="A25" s="80"/>
      <c r="B25" s="138"/>
      <c r="C25" s="80"/>
    </row>
    <row r="26" spans="1:3" s="61" customFormat="1" ht="39" customHeight="1" x14ac:dyDescent="0.25">
      <c r="A26" s="80"/>
      <c r="B26" s="138" t="s">
        <v>721</v>
      </c>
      <c r="C26" s="80"/>
    </row>
    <row r="27" spans="1:3" s="61" customFormat="1" ht="5.25" customHeight="1" x14ac:dyDescent="0.25">
      <c r="A27" s="80"/>
      <c r="B27" s="138"/>
      <c r="C27" s="80"/>
    </row>
    <row r="28" spans="1:3" s="61" customFormat="1" ht="12.9" customHeight="1" x14ac:dyDescent="0.25">
      <c r="A28" s="80"/>
      <c r="B28" s="138" t="s">
        <v>754</v>
      </c>
      <c r="C28" s="80"/>
    </row>
    <row r="29" spans="1:3" s="61" customFormat="1" ht="4.5" customHeight="1" x14ac:dyDescent="0.25">
      <c r="A29" s="80"/>
      <c r="B29" s="138"/>
      <c r="C29" s="80"/>
    </row>
    <row r="30" spans="1:3" s="61" customFormat="1" ht="26.1" customHeight="1" x14ac:dyDescent="0.25">
      <c r="A30" s="80"/>
      <c r="B30" s="138" t="s">
        <v>711</v>
      </c>
      <c r="C30" s="80"/>
    </row>
    <row r="31" spans="1:3" s="61" customFormat="1" ht="4.5" customHeight="1" x14ac:dyDescent="0.25">
      <c r="A31" s="80"/>
      <c r="B31" s="138"/>
      <c r="C31" s="80"/>
    </row>
    <row r="32" spans="1:3" s="61" customFormat="1" ht="12.9" customHeight="1" x14ac:dyDescent="0.25">
      <c r="A32" s="80"/>
      <c r="B32" s="138" t="s">
        <v>722</v>
      </c>
      <c r="C32" s="80"/>
    </row>
    <row r="33" spans="1:3" s="61" customFormat="1" ht="5.0999999999999996" customHeight="1" x14ac:dyDescent="0.25">
      <c r="A33" s="80"/>
      <c r="B33" s="138"/>
      <c r="C33" s="80"/>
    </row>
    <row r="34" spans="1:3" s="61" customFormat="1" ht="12.9" customHeight="1" x14ac:dyDescent="0.25">
      <c r="A34" s="80"/>
      <c r="B34" s="138" t="s">
        <v>161</v>
      </c>
      <c r="C34" s="80"/>
    </row>
    <row r="35" spans="1:3" s="61" customFormat="1" ht="5.0999999999999996" customHeight="1" x14ac:dyDescent="0.25">
      <c r="A35" s="80"/>
      <c r="B35" s="139"/>
      <c r="C35" s="80"/>
    </row>
    <row r="36" spans="1:3" s="61" customFormat="1" ht="12.9" customHeight="1" x14ac:dyDescent="0.25">
      <c r="A36" s="80"/>
      <c r="B36" s="83"/>
      <c r="C36" s="80"/>
    </row>
    <row r="37" spans="1:3" s="61" customFormat="1" ht="20.100000000000001" customHeight="1" x14ac:dyDescent="0.25">
      <c r="A37" s="80"/>
      <c r="B37" s="87" t="s">
        <v>532</v>
      </c>
      <c r="C37" s="80"/>
    </row>
    <row r="38" spans="1:3" s="61" customFormat="1" ht="5.0999999999999996" customHeight="1" x14ac:dyDescent="0.25">
      <c r="A38" s="80"/>
      <c r="B38" s="85"/>
      <c r="C38" s="80"/>
    </row>
    <row r="39" spans="1:3" s="61" customFormat="1" ht="12.9" customHeight="1" x14ac:dyDescent="0.25">
      <c r="A39" s="80"/>
      <c r="B39" s="85" t="s">
        <v>125</v>
      </c>
      <c r="C39" s="80"/>
    </row>
    <row r="40" spans="1:3" s="61" customFormat="1" ht="5.0999999999999996" customHeight="1" x14ac:dyDescent="0.25">
      <c r="A40" s="80"/>
      <c r="B40" s="85"/>
      <c r="C40" s="80"/>
    </row>
    <row r="41" spans="1:3" s="61" customFormat="1" ht="26.1" customHeight="1" x14ac:dyDescent="0.25">
      <c r="A41" s="80"/>
      <c r="B41" s="85" t="s">
        <v>530</v>
      </c>
      <c r="C41" s="80"/>
    </row>
    <row r="42" spans="1:3" s="61" customFormat="1" ht="5.0999999999999996" customHeight="1" x14ac:dyDescent="0.25">
      <c r="A42" s="80"/>
      <c r="B42" s="85"/>
      <c r="C42" s="80"/>
    </row>
    <row r="43" spans="1:3" s="61" customFormat="1" ht="12.9" customHeight="1" x14ac:dyDescent="0.25">
      <c r="A43" s="80"/>
      <c r="B43" s="85" t="s">
        <v>531</v>
      </c>
      <c r="C43" s="80"/>
    </row>
    <row r="44" spans="1:3" s="61" customFormat="1" ht="5.0999999999999996" customHeight="1" x14ac:dyDescent="0.25">
      <c r="A44" s="80"/>
      <c r="B44" s="86"/>
      <c r="C44" s="80"/>
    </row>
    <row r="45" spans="1:3" s="61" customFormat="1" ht="12.9" customHeight="1" x14ac:dyDescent="0.25">
      <c r="A45" s="80"/>
      <c r="B45" s="83"/>
      <c r="C45" s="80"/>
    </row>
    <row r="46" spans="1:3" hidden="1" x14ac:dyDescent="0.25"/>
    <row r="47" spans="1:3" hidden="1" x14ac:dyDescent="0.25"/>
    <row r="48" spans="1:3"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Team Roster</vt:lpstr>
      <vt:lpstr>Match History</vt:lpstr>
      <vt:lpstr>Read me</vt:lpstr>
      <vt:lpstr>'Match History'!Druckbereich</vt:lpstr>
      <vt:lpstr>'Team Roster'!Druckbereich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philipp foerster</cp:lastModifiedBy>
  <cp:lastPrinted>2016-10-02T13:52:22Z</cp:lastPrinted>
  <dcterms:created xsi:type="dcterms:W3CDTF">2001-02-12T07:17:33Z</dcterms:created>
  <dcterms:modified xsi:type="dcterms:W3CDTF">2016-10-02T13:55:52Z</dcterms:modified>
</cp:coreProperties>
</file>